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102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D22" i="1"/>
  <c r="D21"/>
  <c r="D105" s="1"/>
  <c r="E22"/>
  <c r="E21"/>
  <c r="F22"/>
  <c r="F21"/>
  <c r="G22"/>
  <c r="G21"/>
  <c r="H22"/>
  <c r="H21"/>
  <c r="H105"/>
  <c r="I24"/>
  <c r="I22"/>
  <c r="J24"/>
  <c r="J22"/>
  <c r="I25"/>
  <c r="J25"/>
  <c r="I26"/>
  <c r="J26"/>
  <c r="D27"/>
  <c r="E27"/>
  <c r="F27"/>
  <c r="G27"/>
  <c r="H27"/>
  <c r="I29"/>
  <c r="I27"/>
  <c r="J29"/>
  <c r="J27"/>
  <c r="I30"/>
  <c r="J30"/>
  <c r="D31"/>
  <c r="E31"/>
  <c r="F31"/>
  <c r="G31"/>
  <c r="H31"/>
  <c r="I33"/>
  <c r="I31"/>
  <c r="J33"/>
  <c r="J31"/>
  <c r="I34"/>
  <c r="J34"/>
  <c r="I35"/>
  <c r="J35"/>
  <c r="I36"/>
  <c r="J36"/>
  <c r="I37"/>
  <c r="J37"/>
  <c r="I38"/>
  <c r="J38"/>
  <c r="I39"/>
  <c r="J39"/>
  <c r="D40"/>
  <c r="E40"/>
  <c r="F40"/>
  <c r="G40"/>
  <c r="H40"/>
  <c r="I42"/>
  <c r="I40"/>
  <c r="J42"/>
  <c r="J40"/>
  <c r="I43"/>
  <c r="J43"/>
  <c r="I44"/>
  <c r="J44"/>
  <c r="I45"/>
  <c r="J45"/>
  <c r="D55"/>
  <c r="E55"/>
  <c r="E53"/>
  <c r="E105" s="1"/>
  <c r="F55"/>
  <c r="G55"/>
  <c r="G53"/>
  <c r="H55"/>
  <c r="I57"/>
  <c r="J57"/>
  <c r="I58"/>
  <c r="I55" s="1"/>
  <c r="J58"/>
  <c r="I59"/>
  <c r="J59"/>
  <c r="J55" s="1"/>
  <c r="D60"/>
  <c r="E60"/>
  <c r="F60"/>
  <c r="F53"/>
  <c r="G60"/>
  <c r="H60"/>
  <c r="H53"/>
  <c r="I62"/>
  <c r="J62"/>
  <c r="I63"/>
  <c r="J63"/>
  <c r="I64"/>
  <c r="I60" s="1"/>
  <c r="J64"/>
  <c r="J60" s="1"/>
  <c r="I65"/>
  <c r="J65"/>
  <c r="I66"/>
  <c r="J66"/>
  <c r="I67"/>
  <c r="J67"/>
  <c r="D68"/>
  <c r="E68"/>
  <c r="F68"/>
  <c r="G68"/>
  <c r="H68"/>
  <c r="I70"/>
  <c r="I68"/>
  <c r="J70"/>
  <c r="J68"/>
  <c r="I71"/>
  <c r="J71"/>
  <c r="D72"/>
  <c r="E72"/>
  <c r="F72"/>
  <c r="G72"/>
  <c r="H72"/>
  <c r="I74"/>
  <c r="I72"/>
  <c r="J74"/>
  <c r="J72"/>
  <c r="I75"/>
  <c r="J75"/>
  <c r="D83"/>
  <c r="E83"/>
  <c r="F83"/>
  <c r="G83"/>
  <c r="H83"/>
  <c r="I85"/>
  <c r="I83"/>
  <c r="J85"/>
  <c r="J83"/>
  <c r="I86"/>
  <c r="J86"/>
  <c r="D87"/>
  <c r="E87"/>
  <c r="F87"/>
  <c r="G87"/>
  <c r="H87"/>
  <c r="I89"/>
  <c r="I87"/>
  <c r="J89"/>
  <c r="J87"/>
  <c r="I90"/>
  <c r="J90"/>
  <c r="I91"/>
  <c r="J91"/>
  <c r="D92"/>
  <c r="D53" s="1"/>
  <c r="E92"/>
  <c r="F92"/>
  <c r="G92"/>
  <c r="H92"/>
  <c r="I94"/>
  <c r="I92" s="1"/>
  <c r="J94"/>
  <c r="J92" s="1"/>
  <c r="I95"/>
  <c r="J95"/>
  <c r="I96"/>
  <c r="J96"/>
  <c r="I97"/>
  <c r="J97"/>
  <c r="D98"/>
  <c r="E98"/>
  <c r="F98"/>
  <c r="G98"/>
  <c r="H98"/>
  <c r="I100"/>
  <c r="J100"/>
  <c r="J98"/>
  <c r="I101"/>
  <c r="I98"/>
  <c r="J101"/>
  <c r="I102"/>
  <c r="J102"/>
  <c r="J103"/>
  <c r="D116"/>
  <c r="D114"/>
  <c r="E116"/>
  <c r="F116"/>
  <c r="F114"/>
  <c r="G116"/>
  <c r="H116"/>
  <c r="H114"/>
  <c r="I118"/>
  <c r="J118"/>
  <c r="J116"/>
  <c r="I119"/>
  <c r="I116"/>
  <c r="J119"/>
  <c r="I120"/>
  <c r="J120"/>
  <c r="I121"/>
  <c r="J121"/>
  <c r="I122"/>
  <c r="J122"/>
  <c r="D123"/>
  <c r="E123"/>
  <c r="F123"/>
  <c r="G123"/>
  <c r="G114"/>
  <c r="H123"/>
  <c r="I125"/>
  <c r="I123"/>
  <c r="J125"/>
  <c r="J123"/>
  <c r="I126"/>
  <c r="J126"/>
  <c r="I127"/>
  <c r="J127"/>
  <c r="E128"/>
  <c r="E114" s="1"/>
  <c r="F128"/>
  <c r="G128"/>
  <c r="H128"/>
  <c r="I129"/>
  <c r="I130"/>
  <c r="I128" s="1"/>
  <c r="E131"/>
  <c r="F131"/>
  <c r="G131"/>
  <c r="H131"/>
  <c r="J131"/>
  <c r="I133"/>
  <c r="I131"/>
  <c r="I134"/>
  <c r="D135"/>
  <c r="E135"/>
  <c r="F135"/>
  <c r="I137"/>
  <c r="J137"/>
  <c r="J135"/>
  <c r="I138"/>
  <c r="I135"/>
  <c r="J138"/>
  <c r="D146"/>
  <c r="E146"/>
  <c r="F146"/>
  <c r="G146"/>
  <c r="H146"/>
  <c r="I148"/>
  <c r="J148"/>
  <c r="I149"/>
  <c r="I146"/>
  <c r="J149"/>
  <c r="J146"/>
  <c r="D158"/>
  <c r="E103"/>
  <c r="E158"/>
  <c r="F103"/>
  <c r="F158"/>
  <c r="G103"/>
  <c r="G158"/>
  <c r="H103"/>
  <c r="H160"/>
  <c r="H158"/>
  <c r="I21"/>
  <c r="J21"/>
  <c r="F105"/>
  <c r="I103"/>
  <c r="G105"/>
  <c r="I114" l="1"/>
  <c r="J128"/>
  <c r="J114" s="1"/>
  <c r="I105"/>
  <c r="J53"/>
  <c r="I53"/>
</calcChain>
</file>

<file path=xl/sharedStrings.xml><?xml version="1.0" encoding="utf-8"?>
<sst xmlns="http://schemas.openxmlformats.org/spreadsheetml/2006/main" count="510" uniqueCount="283">
  <si>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</si>
  <si>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</si>
  <si>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</si>
  <si>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</si>
  <si>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</si>
  <si>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</si>
  <si>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</si>
  <si>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</si>
  <si>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</si>
  <si>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</si>
  <si>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</si>
  <si>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</si>
  <si>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</si>
  <si>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</si>
  <si>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</si>
  <si>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</si>
  <si>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</si>
  <si>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</si>
  <si>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</si>
  <si>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</si>
  <si>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</si>
  <si>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</si>
  <si>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</si>
  <si>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</si>
  <si>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</si>
  <si>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</si>
  <si>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</si>
  <si>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</si>
  <si>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</si>
  <si>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</si>
  <si>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</si>
  <si>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</si>
  <si>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</si>
  <si>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</si>
  <si>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</si>
  <si>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</si>
  <si>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</si>
  <si>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</si>
  <si>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</si>
  <si>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</si>
  <si>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</si>
  <si>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</si>
  <si>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</si>
  <si>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</si>
  <si>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</si>
  <si>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</si>
  <si>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</si>
  <si>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</si>
  <si>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</si>
  <si>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</si>
  <si>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</si>
  <si>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</si>
  <si>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</si>
  <si>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</si>
  <si>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</si>
  <si>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</si>
  <si>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</si>
  <si>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</si>
  <si>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</si>
  <si>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</si>
  <si>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</si>
  <si>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</si>
  <si>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</si>
  <si>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</si>
  <si>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</si>
  <si>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</si>
  <si>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</si>
  <si>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</si>
  <si>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</si>
  <si>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</si>
  <si>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</si>
  <si>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</si>
  <si>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</si>
  <si>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</si>
  <si>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</si>
  <si>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</si>
  <si>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</si>
  <si>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</si>
  <si>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</si>
  <si>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</si>
  <si>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</si>
  <si>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</si>
  <si>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</si>
  <si>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</si>
  <si>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</si>
  <si>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</si>
  <si>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</si>
  <si>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</si>
  <si>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</si>
  <si>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</si>
  <si>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</si>
  <si>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</si>
  <si>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</si>
  <si>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</si>
  <si>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</si>
  <si>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</si>
  <si>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</si>
  <si>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</si>
  <si>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</si>
  <si>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</si>
  <si>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</si>
  <si>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</si>
  <si>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</si>
  <si>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</si>
  <si>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</si>
  <si>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</si>
  <si>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</si>
  <si>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</si>
  <si>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</si>
  <si>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</si>
  <si>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</si>
  <si>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</si>
  <si>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</si>
  <si>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</si>
  <si>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</si>
  <si>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</si>
  <si>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</si>
  <si>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</si>
  <si>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</si>
  <si>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</si>
  <si>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</si>
  <si>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</si>
  <si>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</si>
  <si>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</si>
  <si>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</si>
  <si>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</si>
  <si>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</si>
  <si>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</si>
  <si>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</si>
  <si>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</si>
  <si>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</si>
  <si>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</si>
  <si>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</si>
  <si>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</si>
  <si>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</si>
  <si>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</si>
  <si>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</si>
  <si>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</si>
  <si>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</si>
  <si>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</si>
  <si>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</si>
  <si>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</si>
  <si>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</si>
  <si>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</si>
  <si>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</si>
  <si>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</si>
  <si>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</si>
  <si>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</si>
  <si>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</si>
  <si>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</si>
  <si>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</si>
  <si>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</si>
  <si>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</si>
  <si>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</si>
  <si>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</si>
  <si>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</si>
  <si>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</si>
  <si>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</si>
  <si>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</si>
  <si>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</si>
  <si>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</si>
  <si>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</si>
  <si>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</si>
  <si>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</si>
  <si>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</si>
  <si>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</si>
  <si>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</si>
  <si>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</si>
  <si>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</si>
  <si>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</si>
  <si>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</si>
  <si>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</si>
  <si>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</si>
  <si>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</si>
  <si>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</si>
  <si>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</si>
  <si>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</si>
  <si>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</si>
  <si>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</si>
  <si>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</si>
  <si>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</si>
  <si>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</si>
  <si>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</si>
  <si>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</si>
  <si>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</si>
  <si>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</si>
  <si>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</si>
  <si>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</si>
  <si>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</si>
  <si>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</si>
  <si>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</si>
  <si>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</si>
  <si>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</si>
  <si>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</si>
  <si>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</si>
  <si>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</si>
  <si>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</si>
  <si>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</si>
  <si>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</si>
  <si>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</si>
  <si>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</si>
  <si>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</si>
  <si>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</si>
  <si>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</si>
  <si>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</si>
  <si>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</si>
  <si>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</si>
  <si>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</si>
  <si>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</si>
  <si>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</si>
  <si>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</si>
  <si>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</si>
  <si>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</si>
  <si>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</si>
  <si>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</si>
  <si>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</si>
  <si>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</si>
  <si>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</si>
  <si>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</si>
  <si>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</si>
  <si>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</si>
  <si>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</si>
  <si>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</si>
  <si>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</si>
  <si>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</si>
  <si>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</si>
  <si>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</si>
  <si>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</si>
  <si>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</si>
  <si>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</si>
  <si>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</si>
  <si>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</si>
  <si>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</si>
  <si>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</si>
  <si>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</si>
  <si>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</si>
  <si>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</si>
  <si>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</si>
  <si>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</si>
  <si>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</si>
  <si>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</si>
  <si>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</si>
  <si>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</si>
  <si>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</si>
  <si>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</si>
  <si>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</si>
  <si>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</si>
  <si>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</si>
  <si>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</si>
  <si>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</si>
  <si>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</si>
  <si>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</si>
  <si>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</si>
  <si>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</si>
  <si>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01 января 2016 г.</t>
  </si>
  <si>
    <t>областное автономное учреждение здравоохранения "Новгородский областной кожно-венерологический диспансер"</t>
  </si>
  <si>
    <t>7.средства по обязательному медицинскому страхованию</t>
  </si>
  <si>
    <t>ГОД</t>
  </si>
  <si>
    <t>01.01.2016</t>
  </si>
  <si>
    <t>3</t>
  </si>
  <si>
    <t>Расходы - всего</t>
  </si>
  <si>
    <t>Обслуживание долговых обязательств</t>
  </si>
  <si>
    <t>Доходы - всего</t>
  </si>
  <si>
    <t>Доходы от собственности</t>
  </si>
  <si>
    <t>Доходы от оказания платных услуг (работ)</t>
  </si>
  <si>
    <t>Безвозмездные  поступления от бюджетов</t>
  </si>
  <si>
    <t>Доходы от операций с активами</t>
  </si>
  <si>
    <t>Прочие доходы</t>
  </si>
  <si>
    <t>прочие выплаты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</si>
  <si>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</si>
  <si>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</si>
  <si>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</si>
  <si>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Прочие расходы</t>
  </si>
  <si>
    <t>Расходы по приобретению нефинансовых активов</t>
  </si>
  <si>
    <t>основных средств</t>
  </si>
  <si>
    <t>Расходы по приобретению финансовых активов</t>
  </si>
  <si>
    <t>Источники финансирования дефицита средств - всего (стр.520+стр.620+стр.700+стр.820+стр.830)</t>
  </si>
  <si>
    <t>Внутренние источники</t>
  </si>
  <si>
    <t>выплаты по предоставлению займов (ссуд)</t>
  </si>
  <si>
    <t>увеличение остатков средств учреждения</t>
  </si>
  <si>
    <t>Изменение остатков по внутренним расчетам</t>
  </si>
  <si>
    <t>Изменение остатков расчетов по внутренним привлечениям средств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</si>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</sst>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0" borderId="63" xfId="0" applyFont="1" applyBorder="1" applyAlignment="1">
      <alignment horizontal="center"/>
    </xf>
    <xf numFmtId="0" fontId="9" fillId="0" borderId="0" xfId="0" applyFont="1" applyAlignment="1">
      <alignment horizontal="left" indent="1"/>
    </xf>
    <xf numFmtId="0" fontId="6" fillId="0" borderId="11" xfId="0" applyFont="1" applyBorder="1" applyAlignment="1" applyProtection="1">
      <alignment horizontal="center"/>
      <protection locked="0"/>
    </xf>
    <xf numFmtId="49" fontId="6" fillId="0" borderId="63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1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4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64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4" xfId="0" applyFont="1" applyBorder="1" applyAlignment="1" applyProtection="1">
      <alignment horizontal="left" wrapText="1"/>
      <protection locked="0"/>
    </xf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203" t="s">
        <v>233</v>
      </c>
      <c r="B1" s="204"/>
      <c r="C1" s="204"/>
      <c r="D1" s="204"/>
      <c r="E1" s="204"/>
      <c r="F1" s="204"/>
      <c r="G1" s="204"/>
      <c r="H1" s="204"/>
      <c r="I1" s="204"/>
      <c r="J1" s="1"/>
    </row>
    <row r="2" spans="1:11" ht="15" customHeight="1">
      <c r="A2" s="205" t="s">
        <v>234</v>
      </c>
      <c r="B2" s="206"/>
      <c r="C2" s="206"/>
      <c r="D2" s="206"/>
      <c r="E2" s="206"/>
      <c r="F2" s="206"/>
      <c r="G2" s="206"/>
      <c r="H2" s="206"/>
      <c r="I2" s="206"/>
    </row>
    <row r="3" spans="1:11" ht="14.1" customHeight="1" thickBot="1">
      <c r="A3" s="203"/>
      <c r="B3" s="204"/>
      <c r="C3" s="204"/>
      <c r="D3" s="204"/>
      <c r="E3" s="204"/>
      <c r="F3" s="204"/>
      <c r="G3" s="204"/>
      <c r="H3" s="204"/>
      <c r="I3" s="204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07" t="s">
        <v>254</v>
      </c>
      <c r="F5" s="207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 ht="22.5" customHeight="1">
      <c r="A6" s="6" t="s">
        <v>2</v>
      </c>
      <c r="B6" s="208" t="s">
        <v>255</v>
      </c>
      <c r="C6" s="208"/>
      <c r="D6" s="208"/>
      <c r="E6" s="208"/>
      <c r="F6" s="208"/>
      <c r="G6" s="208"/>
      <c r="H6" s="208"/>
      <c r="I6" s="7" t="s">
        <v>212</v>
      </c>
      <c r="J6" s="114"/>
      <c r="K6" s="184" t="s">
        <v>258</v>
      </c>
    </row>
    <row r="7" spans="1:11" s="8" customFormat="1">
      <c r="A7" s="6" t="s">
        <v>3</v>
      </c>
      <c r="B7" s="209"/>
      <c r="C7" s="209"/>
      <c r="D7" s="209"/>
      <c r="E7" s="209"/>
      <c r="F7" s="209"/>
      <c r="G7" s="209"/>
      <c r="H7" s="209"/>
      <c r="I7" s="7"/>
      <c r="J7" s="114"/>
      <c r="K7" s="184"/>
    </row>
    <row r="8" spans="1:11" s="8" customFormat="1">
      <c r="A8" s="6" t="s">
        <v>4</v>
      </c>
      <c r="B8" s="209"/>
      <c r="C8" s="209"/>
      <c r="D8" s="209"/>
      <c r="E8" s="209"/>
      <c r="F8" s="209"/>
      <c r="G8" s="209"/>
      <c r="H8" s="209"/>
      <c r="I8" s="9" t="s">
        <v>243</v>
      </c>
      <c r="J8" s="114"/>
      <c r="K8" s="184" t="s">
        <v>259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  <c r="K9" s="13"/>
    </row>
    <row r="10" spans="1:11">
      <c r="A10" s="10" t="s">
        <v>6</v>
      </c>
      <c r="B10" s="210"/>
      <c r="C10" s="210"/>
      <c r="D10" s="210"/>
      <c r="E10" s="210"/>
      <c r="F10" s="210"/>
      <c r="G10" s="210"/>
      <c r="H10" s="210"/>
      <c r="I10" s="11" t="s">
        <v>7</v>
      </c>
      <c r="J10" s="115"/>
      <c r="K10" s="13"/>
    </row>
    <row r="11" spans="1:11">
      <c r="A11" s="10" t="s">
        <v>8</v>
      </c>
      <c r="B11" s="211" t="s">
        <v>256</v>
      </c>
      <c r="C11" s="211"/>
      <c r="D11" s="211"/>
      <c r="E11" s="211"/>
      <c r="F11" s="211"/>
      <c r="G11" s="211"/>
      <c r="H11" s="211"/>
      <c r="I11" s="11"/>
      <c r="J11" s="116"/>
      <c r="K11" s="13" t="s">
        <v>257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4" t="s">
        <v>12</v>
      </c>
      <c r="B14" s="194"/>
      <c r="C14" s="194"/>
      <c r="D14" s="194"/>
      <c r="E14" s="194"/>
      <c r="F14" s="194"/>
      <c r="G14" s="194"/>
      <c r="H14" s="194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197" t="s">
        <v>253</v>
      </c>
      <c r="F16" s="198"/>
      <c r="G16" s="198"/>
      <c r="H16" s="198"/>
      <c r="I16" s="199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262</v>
      </c>
      <c r="B21" s="43" t="s">
        <v>40</v>
      </c>
      <c r="C21" s="44"/>
      <c r="D21" s="122">
        <f t="shared" ref="D21:J21" si="0">D22+D25+D26+D27+D31+D40</f>
        <v>14677510.189999999</v>
      </c>
      <c r="E21" s="122">
        <f t="shared" si="0"/>
        <v>14677510.189999999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14677510.189999999</v>
      </c>
      <c r="J21" s="123">
        <f t="shared" si="0"/>
        <v>0</v>
      </c>
    </row>
    <row r="22" spans="1:10">
      <c r="A22" s="49" t="s">
        <v>263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264</v>
      </c>
      <c r="B25" s="50" t="s">
        <v>46</v>
      </c>
      <c r="C25" s="45" t="s">
        <v>47</v>
      </c>
      <c r="D25" s="126">
        <v>14677510.189999999</v>
      </c>
      <c r="E25" s="126">
        <v>14677510.189999999</v>
      </c>
      <c r="F25" s="127"/>
      <c r="G25" s="127"/>
      <c r="H25" s="127"/>
      <c r="I25" s="128">
        <f>SUM(E25:H25)</f>
        <v>14677510.189999999</v>
      </c>
      <c r="J25" s="129">
        <f>IF(IF(D25="",0,D25)=0,0,(IF(D25&gt;0,IF(I25&gt;D25,0,D25-I25),IF(I25&gt;D25,D25-I25,0))))</f>
        <v>0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265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266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267</v>
      </c>
      <c r="B40" s="50" t="s">
        <v>64</v>
      </c>
      <c r="C40" s="56" t="s">
        <v>65</v>
      </c>
      <c r="D40" s="130">
        <f t="shared" ref="D40:J40" si="6">SUM(D42:D45)</f>
        <v>0</v>
      </c>
      <c r="E40" s="130">
        <f t="shared" si="6"/>
        <v>0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0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/>
      <c r="E42" s="126"/>
      <c r="F42" s="127"/>
      <c r="G42" s="127"/>
      <c r="H42" s="127"/>
      <c r="I42" s="132">
        <f>SUM(E42:H42)</f>
        <v>0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194" t="s">
        <v>69</v>
      </c>
      <c r="B46" s="194"/>
      <c r="C46" s="194"/>
      <c r="D46" s="194"/>
      <c r="E46" s="194"/>
      <c r="F46" s="194"/>
      <c r="G46" s="194"/>
      <c r="H46" s="194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197" t="s">
        <v>253</v>
      </c>
      <c r="F48" s="198"/>
      <c r="G48" s="198"/>
      <c r="H48" s="198"/>
      <c r="I48" s="199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260</v>
      </c>
      <c r="B53" s="67" t="s">
        <v>70</v>
      </c>
      <c r="C53" s="68"/>
      <c r="D53" s="122">
        <f t="shared" ref="D53:J53" si="7">D55+D60+D68+D72+D83+D87+D91+D92+D98</f>
        <v>15440319.369999999</v>
      </c>
      <c r="E53" s="122">
        <f t="shared" si="7"/>
        <v>14391774.33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14391774.33</v>
      </c>
      <c r="J53" s="123">
        <f t="shared" si="7"/>
        <v>1048545.04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12621319.369999999</v>
      </c>
      <c r="E55" s="135">
        <f t="shared" si="8"/>
        <v>11876499.720000001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11876499.720000001</v>
      </c>
      <c r="J55" s="136">
        <f t="shared" si="8"/>
        <v>744819.65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9890282.5700000003</v>
      </c>
      <c r="E57" s="126">
        <v>9320535.5199999996</v>
      </c>
      <c r="F57" s="127"/>
      <c r="G57" s="127"/>
      <c r="H57" s="127"/>
      <c r="I57" s="128">
        <f>SUM(E57:H57)</f>
        <v>9320535.5199999996</v>
      </c>
      <c r="J57" s="129">
        <f>IF(IF(D57="",0,D57)=0,0,(IF(D57&gt;0,IF(I57&gt;D57,0,D57-I57),IF(I57&gt;D57,D57-I57,0))))</f>
        <v>569747.05000000005</v>
      </c>
    </row>
    <row r="58" spans="1:10">
      <c r="A58" s="57" t="s">
        <v>268</v>
      </c>
      <c r="B58" s="50" t="s">
        <v>78</v>
      </c>
      <c r="C58" s="70" t="s">
        <v>79</v>
      </c>
      <c r="D58" s="127">
        <v>31036.799999999999</v>
      </c>
      <c r="E58" s="126">
        <v>31036.799999999999</v>
      </c>
      <c r="F58" s="127"/>
      <c r="G58" s="127"/>
      <c r="H58" s="127"/>
      <c r="I58" s="128">
        <f>SUM(E58:H58)</f>
        <v>31036.799999999999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2700000</v>
      </c>
      <c r="E59" s="126">
        <v>2524927.4</v>
      </c>
      <c r="F59" s="127"/>
      <c r="G59" s="127"/>
      <c r="H59" s="127"/>
      <c r="I59" s="128">
        <f>SUM(E59:H59)</f>
        <v>2524927.4</v>
      </c>
      <c r="J59" s="129">
        <f>IF(IF(D59="",0,D59)=0,0,(IF(D59&gt;0,IF(I59&gt;D59,0,D59-I59),IF(I59&gt;D59,D59-I59,0))))</f>
        <v>175072.6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1610000</v>
      </c>
      <c r="E60" s="135">
        <f t="shared" si="9"/>
        <v>1338766.01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1338766.01</v>
      </c>
      <c r="J60" s="125">
        <f t="shared" si="9"/>
        <v>271233.99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>
        <v>50000</v>
      </c>
      <c r="E62" s="126">
        <v>40717.53</v>
      </c>
      <c r="F62" s="127"/>
      <c r="G62" s="127"/>
      <c r="H62" s="127"/>
      <c r="I62" s="128">
        <f t="shared" ref="I62:I67" si="10">SUM(E62:H62)</f>
        <v>40717.53</v>
      </c>
      <c r="J62" s="129">
        <f t="shared" ref="J62:J67" si="11">IF(IF(D62="",0,D62)=0,0,(IF(D62&gt;0,IF(I62&gt;D62,0,D62-I62),IF(I62&gt;D62,D62-I62,0))))</f>
        <v>9282.4699999999993</v>
      </c>
    </row>
    <row r="63" spans="1:10">
      <c r="A63" s="57" t="s">
        <v>89</v>
      </c>
      <c r="B63" s="50" t="s">
        <v>90</v>
      </c>
      <c r="C63" s="70" t="s">
        <v>91</v>
      </c>
      <c r="D63" s="127"/>
      <c r="E63" s="126"/>
      <c r="F63" s="127"/>
      <c r="G63" s="127"/>
      <c r="H63" s="127"/>
      <c r="I63" s="128">
        <f t="shared" si="10"/>
        <v>0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>
        <v>800000</v>
      </c>
      <c r="E64" s="126">
        <v>570746.66</v>
      </c>
      <c r="F64" s="127"/>
      <c r="G64" s="127"/>
      <c r="H64" s="127"/>
      <c r="I64" s="128">
        <f t="shared" si="10"/>
        <v>570746.66</v>
      </c>
      <c r="J64" s="129">
        <f t="shared" si="11"/>
        <v>229253.34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>
        <v>160000</v>
      </c>
      <c r="E66" s="126">
        <v>138297.47</v>
      </c>
      <c r="F66" s="127"/>
      <c r="G66" s="127"/>
      <c r="H66" s="127"/>
      <c r="I66" s="128">
        <f t="shared" si="10"/>
        <v>138297.47</v>
      </c>
      <c r="J66" s="129">
        <f t="shared" si="11"/>
        <v>21702.53</v>
      </c>
    </row>
    <row r="67" spans="1:10">
      <c r="A67" s="57" t="s">
        <v>101</v>
      </c>
      <c r="B67" s="50" t="s">
        <v>102</v>
      </c>
      <c r="C67" s="70" t="s">
        <v>103</v>
      </c>
      <c r="D67" s="127">
        <v>600000</v>
      </c>
      <c r="E67" s="126">
        <v>589004.35</v>
      </c>
      <c r="F67" s="127"/>
      <c r="G67" s="127"/>
      <c r="H67" s="127"/>
      <c r="I67" s="128">
        <f t="shared" si="10"/>
        <v>589004.35</v>
      </c>
      <c r="J67" s="129">
        <f t="shared" si="11"/>
        <v>10995.65</v>
      </c>
    </row>
    <row r="68" spans="1:10">
      <c r="A68" s="71" t="s">
        <v>261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269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197" t="s">
        <v>253</v>
      </c>
      <c r="F78" s="198"/>
      <c r="G78" s="198"/>
      <c r="H78" s="198"/>
      <c r="I78" s="199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270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271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272</v>
      </c>
      <c r="B91" s="50" t="s">
        <v>117</v>
      </c>
      <c r="C91" s="72" t="s">
        <v>129</v>
      </c>
      <c r="D91" s="140"/>
      <c r="E91" s="126"/>
      <c r="F91" s="127"/>
      <c r="G91" s="127"/>
      <c r="H91" s="127"/>
      <c r="I91" s="128">
        <f>SUM(E91:H91)</f>
        <v>0</v>
      </c>
      <c r="J91" s="129">
        <f>IF(IF(D91="",0,D91)=0,0,(IF(D91&gt;0,IF(I91&gt;D91,0,D91-I91),IF(I91&gt;D91,D91-I91,0))))</f>
        <v>0</v>
      </c>
    </row>
    <row r="92" spans="1:10" ht="24">
      <c r="A92" s="53" t="s">
        <v>273</v>
      </c>
      <c r="B92" s="52" t="s">
        <v>123</v>
      </c>
      <c r="C92" s="70" t="s">
        <v>130</v>
      </c>
      <c r="D92" s="135">
        <f t="shared" ref="D92:J92" si="16">SUM(D94:D97)</f>
        <v>1209000</v>
      </c>
      <c r="E92" s="135">
        <f t="shared" si="16"/>
        <v>1176508.6000000001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1176508.6000000001</v>
      </c>
      <c r="J92" s="125">
        <f t="shared" si="16"/>
        <v>32491.4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274</v>
      </c>
      <c r="B94" s="52" t="s">
        <v>131</v>
      </c>
      <c r="C94" s="70" t="s">
        <v>132</v>
      </c>
      <c r="D94" s="127">
        <v>9000</v>
      </c>
      <c r="E94" s="126">
        <v>9000</v>
      </c>
      <c r="F94" s="127"/>
      <c r="G94" s="127"/>
      <c r="H94" s="127"/>
      <c r="I94" s="128">
        <f>SUM(E94:H94)</f>
        <v>9000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1200000</v>
      </c>
      <c r="E97" s="126">
        <v>1167508.6000000001</v>
      </c>
      <c r="F97" s="127"/>
      <c r="G97" s="127"/>
      <c r="H97" s="127"/>
      <c r="I97" s="128">
        <f>SUM(E97:H97)</f>
        <v>1167508.6000000001</v>
      </c>
      <c r="J97" s="129">
        <f>IF(IF(D97="",0,D97)=0,0,(IF(D97&gt;0,IF(I97&gt;D97,0,D97-I97),IF(I97&gt;D97,D97-I97,0))))</f>
        <v>32491.4</v>
      </c>
    </row>
    <row r="98" spans="1:10" ht="24">
      <c r="A98" s="53" t="s">
        <v>275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282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-762809.18</v>
      </c>
      <c r="E105" s="145">
        <f t="shared" si="18"/>
        <v>285735.86</v>
      </c>
      <c r="F105" s="145">
        <f t="shared" si="18"/>
        <v>0</v>
      </c>
      <c r="G105" s="145">
        <f t="shared" si="18"/>
        <v>0</v>
      </c>
      <c r="H105" s="145">
        <f t="shared" si="18"/>
        <v>0</v>
      </c>
      <c r="I105" s="145">
        <f t="shared" si="18"/>
        <v>285735.86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4" t="s">
        <v>151</v>
      </c>
      <c r="B107" s="194"/>
      <c r="C107" s="194"/>
      <c r="D107" s="194"/>
      <c r="E107" s="194"/>
      <c r="F107" s="194"/>
      <c r="G107" s="194"/>
      <c r="H107" s="194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197" t="s">
        <v>253</v>
      </c>
      <c r="F109" s="198"/>
      <c r="G109" s="198"/>
      <c r="H109" s="198"/>
      <c r="I109" s="199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276</v>
      </c>
      <c r="B114" s="43" t="s">
        <v>141</v>
      </c>
      <c r="C114" s="77"/>
      <c r="D114" s="146">
        <f>D116+D123+D128+D131+D135+D146</f>
        <v>762809.18</v>
      </c>
      <c r="E114" s="146">
        <f>E116+E123+E128+E131+E135+E146</f>
        <v>-285735.86</v>
      </c>
      <c r="F114" s="146">
        <f>F116+F123+F128+F131+F135+F146</f>
        <v>0</v>
      </c>
      <c r="G114" s="147">
        <f>G116+G123+G128+G131+G146</f>
        <v>0</v>
      </c>
      <c r="H114" s="147">
        <f>H116+H123+H128+H131+H146</f>
        <v>0</v>
      </c>
      <c r="I114" s="146">
        <f>I116+I123+I128+I131+I135+I146</f>
        <v>-285735.86</v>
      </c>
      <c r="J114" s="123">
        <f>J116+J123+J128+J131+J135+J146</f>
        <v>1048545.04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277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278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>
        <v>762809.18</v>
      </c>
      <c r="E128" s="124">
        <f>E129+E130</f>
        <v>-285735.86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-285735.86</v>
      </c>
      <c r="J128" s="129">
        <f>IF(IF(D128="",0,D128)=0,0,(IF(D128&gt;0,IF(I128&gt;D128,0,D128-I128),IF(I128&gt;D128,D128-I128,0))))</f>
        <v>1048545.04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-13264036.08</v>
      </c>
      <c r="F129" s="126"/>
      <c r="G129" s="127"/>
      <c r="H129" s="151"/>
      <c r="I129" s="128">
        <f>SUM(E129:H129)</f>
        <v>-13264036.08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12978300.220000001</v>
      </c>
      <c r="F130" s="126"/>
      <c r="G130" s="127"/>
      <c r="H130" s="151"/>
      <c r="I130" s="128">
        <f>SUM(E130:H130)</f>
        <v>12978300.220000001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0</v>
      </c>
      <c r="F131" s="124">
        <f>F133+F134</f>
        <v>0</v>
      </c>
      <c r="G131" s="124">
        <f>G133+G134</f>
        <v>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279</v>
      </c>
      <c r="B133" s="82" t="s">
        <v>195</v>
      </c>
      <c r="C133" s="83" t="s">
        <v>174</v>
      </c>
      <c r="D133" s="126"/>
      <c r="E133" s="126"/>
      <c r="F133" s="126"/>
      <c r="G133" s="151"/>
      <c r="H133" s="151"/>
      <c r="I133" s="128">
        <f>SUM(E133:H133)</f>
        <v>0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/>
      <c r="G134" s="165"/>
      <c r="H134" s="165"/>
      <c r="I134" s="161">
        <f>SUM(E134:H134)</f>
        <v>0</v>
      </c>
      <c r="J134" s="90" t="s">
        <v>61</v>
      </c>
    </row>
    <row r="135" spans="1:10" ht="24">
      <c r="A135" s="81" t="s">
        <v>280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197" t="s">
        <v>253</v>
      </c>
      <c r="F141" s="198"/>
      <c r="G141" s="198"/>
      <c r="H141" s="198"/>
      <c r="I141" s="199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281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4" t="s">
        <v>248</v>
      </c>
      <c r="B151" s="194"/>
      <c r="C151" s="194"/>
      <c r="D151" s="194"/>
      <c r="E151" s="194"/>
      <c r="F151" s="194"/>
      <c r="G151" s="194"/>
      <c r="H151" s="194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1" t="s">
        <v>249</v>
      </c>
      <c r="E153" s="202"/>
      <c r="F153" s="202"/>
      <c r="G153" s="202"/>
      <c r="H153" s="202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212"/>
      <c r="B160" s="213" t="s">
        <v>250</v>
      </c>
      <c r="C160" s="214"/>
      <c r="D160" s="215"/>
      <c r="E160" s="215"/>
      <c r="F160" s="216"/>
      <c r="G160" s="216"/>
      <c r="H160" s="217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195"/>
      <c r="C163" s="195"/>
      <c r="D163" s="195"/>
      <c r="E163" s="200" t="s">
        <v>202</v>
      </c>
      <c r="F163" s="200"/>
      <c r="G163" s="200"/>
      <c r="H163" s="200"/>
      <c r="I163" s="196"/>
      <c r="J163" s="196"/>
      <c r="O163" s="112"/>
    </row>
    <row r="164" spans="1:15" s="106" customFormat="1" ht="9.75" customHeight="1">
      <c r="A164" s="107" t="s">
        <v>201</v>
      </c>
      <c r="B164" s="191" t="s">
        <v>199</v>
      </c>
      <c r="C164" s="191"/>
      <c r="D164" s="191"/>
      <c r="E164" s="191" t="s">
        <v>203</v>
      </c>
      <c r="F164" s="191"/>
      <c r="G164" s="191"/>
      <c r="H164" s="191"/>
      <c r="I164" s="185" t="s">
        <v>199</v>
      </c>
      <c r="J164" s="185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196"/>
      <c r="C166" s="196"/>
      <c r="D166" s="196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185" t="s">
        <v>199</v>
      </c>
      <c r="C167" s="185"/>
      <c r="D167" s="185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186" t="s">
        <v>240</v>
      </c>
      <c r="E168" s="186"/>
      <c r="F168" s="186"/>
      <c r="G168" s="193"/>
      <c r="H168" s="193"/>
      <c r="I168" s="193"/>
      <c r="J168" s="193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185" t="s">
        <v>237</v>
      </c>
      <c r="H169" s="185"/>
      <c r="I169" s="185"/>
      <c r="J169" s="185"/>
    </row>
    <row r="170" spans="1:15" s="106" customFormat="1" ht="26.25" customHeight="1">
      <c r="A170" s="107"/>
      <c r="B170" s="192" t="s">
        <v>204</v>
      </c>
      <c r="C170" s="192"/>
      <c r="D170" s="192"/>
      <c r="E170" s="187"/>
      <c r="F170" s="187"/>
      <c r="G170" s="190"/>
      <c r="H170" s="190"/>
      <c r="I170" s="187"/>
      <c r="J170" s="187"/>
    </row>
    <row r="171" spans="1:15" s="106" customFormat="1" ht="10.5" customHeight="1">
      <c r="A171" s="107"/>
      <c r="B171" s="192" t="s">
        <v>205</v>
      </c>
      <c r="C171" s="192"/>
      <c r="D171" s="192"/>
      <c r="E171" s="185" t="s">
        <v>207</v>
      </c>
      <c r="F171" s="185"/>
      <c r="G171" s="188" t="s">
        <v>206</v>
      </c>
      <c r="H171" s="188"/>
      <c r="I171" s="188" t="s">
        <v>199</v>
      </c>
      <c r="J171" s="188"/>
    </row>
    <row r="172" spans="1:15" s="106" customFormat="1" ht="23.25" customHeight="1">
      <c r="A172" s="106" t="s">
        <v>208</v>
      </c>
      <c r="B172" s="187"/>
      <c r="C172" s="187"/>
      <c r="D172" s="187"/>
      <c r="E172" s="190"/>
      <c r="F172" s="190"/>
      <c r="G172" s="187"/>
      <c r="H172" s="187"/>
      <c r="I172" s="187"/>
      <c r="J172" s="187"/>
    </row>
    <row r="173" spans="1:15" s="106" customFormat="1" ht="12" customHeight="1">
      <c r="A173" s="41"/>
      <c r="B173" s="185" t="s">
        <v>207</v>
      </c>
      <c r="C173" s="185"/>
      <c r="D173" s="185"/>
      <c r="E173" s="188" t="s">
        <v>206</v>
      </c>
      <c r="F173" s="188"/>
      <c r="G173" s="185" t="s">
        <v>199</v>
      </c>
      <c r="H173" s="185"/>
      <c r="I173" s="189" t="s">
        <v>209</v>
      </c>
      <c r="J173" s="189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B7:H7"/>
    <mergeCell ref="B8:H8"/>
    <mergeCell ref="A46:H46"/>
    <mergeCell ref="A14:H14"/>
    <mergeCell ref="E16:I16"/>
    <mergeCell ref="B10:H10"/>
    <mergeCell ref="B11:H11"/>
    <mergeCell ref="A1:I1"/>
    <mergeCell ref="A2:I2"/>
    <mergeCell ref="A3:I3"/>
    <mergeCell ref="E5:F5"/>
    <mergeCell ref="B6:H6"/>
    <mergeCell ref="A107:H107"/>
    <mergeCell ref="B163:D163"/>
    <mergeCell ref="B170:D170"/>
    <mergeCell ref="B166:D166"/>
    <mergeCell ref="E48:I48"/>
    <mergeCell ref="E78:I78"/>
    <mergeCell ref="E109:I109"/>
    <mergeCell ref="E141:I141"/>
    <mergeCell ref="I163:J163"/>
    <mergeCell ref="E163:H163"/>
    <mergeCell ref="A151:H151"/>
    <mergeCell ref="D153:H153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G168:J168"/>
    <mergeCell ref="E170:F170"/>
    <mergeCell ref="B173:D173"/>
    <mergeCell ref="E171:F171"/>
    <mergeCell ref="D168:F168"/>
    <mergeCell ref="G169:J169"/>
    <mergeCell ref="I172:J172"/>
    <mergeCell ref="G171:H171"/>
    <mergeCell ref="I173:J173"/>
    <mergeCell ref="G173:H173"/>
    <mergeCell ref="B172:D172"/>
    <mergeCell ref="E172:F172"/>
    <mergeCell ref="E173:F173"/>
    <mergeCell ref="G172:H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SYSTEM</cp:lastModifiedBy>
  <dcterms:created xsi:type="dcterms:W3CDTF">2011-03-25T10:45:34Z</dcterms:created>
  <dcterms:modified xsi:type="dcterms:W3CDTF">2021-09-24T07:03:42Z</dcterms:modified>
</cp:coreProperties>
</file>