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E35" i="1" s="1"/>
  <c r="E85" i="1" s="1"/>
  <c r="H23" i="1"/>
  <c r="H35" i="1" s="1"/>
  <c r="I23" i="1"/>
  <c r="F25" i="1"/>
  <c r="F37" i="1" s="1"/>
  <c r="J25" i="1"/>
  <c r="F26" i="1"/>
  <c r="F23" i="1" s="1"/>
  <c r="J26" i="1"/>
  <c r="F27" i="1"/>
  <c r="F39" i="1" s="1"/>
  <c r="J27" i="1"/>
  <c r="F28" i="1"/>
  <c r="F40" i="1" s="1"/>
  <c r="J28" i="1"/>
  <c r="D29" i="1"/>
  <c r="D35" i="1"/>
  <c r="E29" i="1"/>
  <c r="H29" i="1"/>
  <c r="I29" i="1"/>
  <c r="I35" i="1"/>
  <c r="F31" i="1"/>
  <c r="J31" i="1"/>
  <c r="F32" i="1"/>
  <c r="J32" i="1"/>
  <c r="F33" i="1"/>
  <c r="J33" i="1"/>
  <c r="F34" i="1"/>
  <c r="J34" i="1"/>
  <c r="J40" i="1" s="1"/>
  <c r="D37" i="1"/>
  <c r="E37" i="1"/>
  <c r="H37" i="1"/>
  <c r="I37" i="1"/>
  <c r="D38" i="1"/>
  <c r="E38" i="1"/>
  <c r="H38" i="1"/>
  <c r="I38" i="1"/>
  <c r="D39" i="1"/>
  <c r="E39" i="1"/>
  <c r="H39" i="1"/>
  <c r="I39" i="1"/>
  <c r="J39" i="1"/>
  <c r="D40" i="1"/>
  <c r="E40" i="1"/>
  <c r="H40" i="1"/>
  <c r="I40" i="1"/>
  <c r="D47" i="1"/>
  <c r="E47" i="1"/>
  <c r="H47" i="1"/>
  <c r="H57" i="1" s="1"/>
  <c r="I47" i="1"/>
  <c r="F49" i="1"/>
  <c r="F59" i="1" s="1"/>
  <c r="F47" i="1"/>
  <c r="J49" i="1"/>
  <c r="J47" i="1" s="1"/>
  <c r="J57" i="1" s="1"/>
  <c r="F50" i="1"/>
  <c r="J50" i="1"/>
  <c r="J60" i="1" s="1"/>
  <c r="F51" i="1"/>
  <c r="J51" i="1"/>
  <c r="D52" i="1"/>
  <c r="E52" i="1"/>
  <c r="H52" i="1"/>
  <c r="I52" i="1"/>
  <c r="F54" i="1"/>
  <c r="F52" i="1"/>
  <c r="J54" i="1"/>
  <c r="F55" i="1"/>
  <c r="F60" i="1" s="1"/>
  <c r="J55" i="1"/>
  <c r="J52" i="1"/>
  <c r="F56" i="1"/>
  <c r="J56" i="1"/>
  <c r="D57" i="1"/>
  <c r="E57" i="1"/>
  <c r="I57" i="1"/>
  <c r="D59" i="1"/>
  <c r="E59" i="1"/>
  <c r="H59" i="1"/>
  <c r="I59" i="1"/>
  <c r="J59" i="1"/>
  <c r="D60" i="1"/>
  <c r="E60" i="1"/>
  <c r="H60" i="1"/>
  <c r="I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G66" i="1"/>
  <c r="G85" i="1" s="1"/>
  <c r="G132" i="1" s="1"/>
  <c r="H66" i="1"/>
  <c r="I66" i="1"/>
  <c r="F68" i="1"/>
  <c r="F66" i="1" s="1"/>
  <c r="J68" i="1"/>
  <c r="J66" i="1" s="1"/>
  <c r="F69" i="1"/>
  <c r="J69" i="1"/>
  <c r="F70" i="1"/>
  <c r="J70" i="1"/>
  <c r="F71" i="1"/>
  <c r="J71" i="1"/>
  <c r="C78" i="1"/>
  <c r="D78" i="1"/>
  <c r="E78" i="1"/>
  <c r="G78" i="1"/>
  <c r="H78" i="1"/>
  <c r="I78" i="1"/>
  <c r="F80" i="1"/>
  <c r="F78" i="1" s="1"/>
  <c r="J80" i="1"/>
  <c r="J78" i="1" s="1"/>
  <c r="F81" i="1"/>
  <c r="J81" i="1"/>
  <c r="F82" i="1"/>
  <c r="J82" i="1"/>
  <c r="F83" i="1"/>
  <c r="J83" i="1"/>
  <c r="F84" i="1"/>
  <c r="J84" i="1"/>
  <c r="C85" i="1"/>
  <c r="C87" i="1"/>
  <c r="D87" i="1"/>
  <c r="E87" i="1"/>
  <c r="G87" i="1"/>
  <c r="H87" i="1"/>
  <c r="I87" i="1"/>
  <c r="I131" i="1" s="1"/>
  <c r="F89" i="1"/>
  <c r="F87" i="1" s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C131" i="1" s="1"/>
  <c r="D98" i="1"/>
  <c r="E98" i="1"/>
  <c r="G98" i="1"/>
  <c r="G131" i="1" s="1"/>
  <c r="H98" i="1"/>
  <c r="I98" i="1"/>
  <c r="F100" i="1"/>
  <c r="F98" i="1" s="1"/>
  <c r="J100" i="1"/>
  <c r="J98" i="1" s="1"/>
  <c r="F101" i="1"/>
  <c r="J101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F113" i="1"/>
  <c r="F111" i="1"/>
  <c r="J113" i="1"/>
  <c r="F114" i="1"/>
  <c r="J114" i="1"/>
  <c r="J111" i="1" s="1"/>
  <c r="F115" i="1"/>
  <c r="J115" i="1"/>
  <c r="F116" i="1"/>
  <c r="J116" i="1"/>
  <c r="C117" i="1"/>
  <c r="G117" i="1"/>
  <c r="F119" i="1"/>
  <c r="J119" i="1"/>
  <c r="F120" i="1"/>
  <c r="J120" i="1"/>
  <c r="F121" i="1"/>
  <c r="J121" i="1"/>
  <c r="F122" i="1"/>
  <c r="J122" i="1"/>
  <c r="J124" i="1" s="1"/>
  <c r="J117" i="1" s="1"/>
  <c r="F123" i="1"/>
  <c r="J123" i="1"/>
  <c r="D124" i="1"/>
  <c r="D117" i="1" s="1"/>
  <c r="E124" i="1"/>
  <c r="E117" i="1" s="1"/>
  <c r="F124" i="1"/>
  <c r="F117" i="1" s="1"/>
  <c r="H124" i="1"/>
  <c r="H117" i="1"/>
  <c r="I124" i="1"/>
  <c r="I117" i="1"/>
  <c r="C125" i="1"/>
  <c r="D125" i="1"/>
  <c r="E125" i="1"/>
  <c r="G125" i="1"/>
  <c r="H125" i="1"/>
  <c r="I125" i="1"/>
  <c r="F127" i="1"/>
  <c r="F125" i="1"/>
  <c r="J127" i="1"/>
  <c r="F128" i="1"/>
  <c r="J128" i="1"/>
  <c r="J125" i="1" s="1"/>
  <c r="F129" i="1"/>
  <c r="J129" i="1"/>
  <c r="F130" i="1"/>
  <c r="J130" i="1"/>
  <c r="C140" i="1"/>
  <c r="D140" i="1"/>
  <c r="E140" i="1"/>
  <c r="G140" i="1"/>
  <c r="G170" i="1" s="1"/>
  <c r="G179" i="1" s="1"/>
  <c r="H140" i="1"/>
  <c r="I140" i="1"/>
  <c r="F142" i="1"/>
  <c r="F140" i="1"/>
  <c r="J142" i="1"/>
  <c r="F143" i="1"/>
  <c r="J143" i="1"/>
  <c r="J140" i="1" s="1"/>
  <c r="F144" i="1"/>
  <c r="J144" i="1"/>
  <c r="F145" i="1"/>
  <c r="J145" i="1"/>
  <c r="C146" i="1"/>
  <c r="D146" i="1"/>
  <c r="E146" i="1"/>
  <c r="G146" i="1"/>
  <c r="H146" i="1"/>
  <c r="I146" i="1"/>
  <c r="F148" i="1"/>
  <c r="J148" i="1"/>
  <c r="F149" i="1"/>
  <c r="J149" i="1"/>
  <c r="F150" i="1"/>
  <c r="J150" i="1"/>
  <c r="F151" i="1"/>
  <c r="J151" i="1"/>
  <c r="F152" i="1"/>
  <c r="J152" i="1"/>
  <c r="F153" i="1"/>
  <c r="J153" i="1"/>
  <c r="C160" i="1"/>
  <c r="C170" i="1" s="1"/>
  <c r="C179" i="1" s="1"/>
  <c r="D160" i="1"/>
  <c r="D170" i="1" s="1"/>
  <c r="D179" i="1" s="1"/>
  <c r="E160" i="1"/>
  <c r="G160" i="1"/>
  <c r="H160" i="1"/>
  <c r="I160" i="1"/>
  <c r="I170" i="1" s="1"/>
  <c r="I179" i="1" s="1"/>
  <c r="F162" i="1"/>
  <c r="J162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E170" i="1"/>
  <c r="E179" i="1" s="1"/>
  <c r="H170" i="1"/>
  <c r="H179" i="1"/>
  <c r="C172" i="1"/>
  <c r="D172" i="1"/>
  <c r="E172" i="1"/>
  <c r="G172" i="1"/>
  <c r="H172" i="1"/>
  <c r="I172" i="1"/>
  <c r="F174" i="1"/>
  <c r="F172" i="1" s="1"/>
  <c r="J174" i="1"/>
  <c r="F175" i="1"/>
  <c r="J175" i="1"/>
  <c r="F176" i="1"/>
  <c r="J176" i="1"/>
  <c r="F177" i="1"/>
  <c r="J177" i="1"/>
  <c r="F178" i="1"/>
  <c r="J178" i="1"/>
  <c r="F57" i="1"/>
  <c r="J38" i="1"/>
  <c r="C132" i="1" l="1"/>
  <c r="I85" i="1"/>
  <c r="I132" i="1" s="1"/>
  <c r="H85" i="1"/>
  <c r="J172" i="1"/>
  <c r="F160" i="1"/>
  <c r="F38" i="1"/>
  <c r="F29" i="1"/>
  <c r="F35" i="1" s="1"/>
  <c r="F85" i="1" s="1"/>
  <c r="J146" i="1"/>
  <c r="F146" i="1"/>
  <c r="F170" i="1" s="1"/>
  <c r="F179" i="1" s="1"/>
  <c r="E131" i="1"/>
  <c r="E132" i="1" s="1"/>
  <c r="F131" i="1"/>
  <c r="D85" i="1"/>
  <c r="J23" i="1"/>
  <c r="J35" i="1" s="1"/>
  <c r="J85" i="1" s="1"/>
  <c r="J160" i="1"/>
  <c r="H131" i="1"/>
  <c r="D131" i="1"/>
  <c r="J87" i="1"/>
  <c r="J37" i="1"/>
  <c r="J29" i="1"/>
  <c r="F132" i="1"/>
  <c r="J131" i="1"/>
  <c r="J132" i="1" s="1"/>
  <c r="D132" i="1" l="1"/>
  <c r="J170" i="1"/>
  <c r="J179" i="1" s="1"/>
  <c r="H132" i="1"/>
</calcChain>
</file>

<file path=xl/sharedStrings.xml><?xml version="1.0" encoding="utf-8"?>
<sst xmlns="http://schemas.openxmlformats.org/spreadsheetml/2006/main" count="681" uniqueCount="404">
  <si>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</si>
  <si>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</si>
  <si>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</si>
  <si>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</si>
  <si>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</si>
  <si>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</si>
  <si>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</si>
  <si>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</si>
  <si>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</si>
  <si>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</si>
  <si>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</si>
  <si>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</si>
  <si>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</si>
  <si>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</si>
  <si>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</si>
  <si>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</si>
  <si>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</si>
  <si>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</si>
  <si>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</si>
  <si>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</si>
  <si>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</si>
  <si>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</si>
  <si>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</si>
  <si>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</si>
  <si>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</si>
  <si>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</si>
  <si>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</si>
  <si>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</si>
  <si>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</si>
  <si>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</si>
  <si>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</si>
  <si>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</si>
  <si>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</si>
  <si>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</si>
  <si>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</si>
  <si>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</si>
  <si>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</si>
  <si>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</si>
  <si>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</si>
  <si>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</si>
  <si>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</si>
  <si>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</si>
  <si>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</si>
  <si>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</si>
  <si>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</si>
  <si>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</si>
  <si>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</si>
  <si>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</si>
  <si>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</si>
  <si>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</si>
  <si>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</si>
  <si>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</si>
  <si>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</si>
  <si>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</si>
  <si>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</si>
  <si>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</si>
  <si>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</si>
  <si>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</si>
  <si>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</si>
  <si>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</si>
  <si>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</si>
  <si>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</si>
  <si>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</si>
  <si>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</si>
  <si>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</si>
  <si>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</si>
  <si>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</si>
  <si>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</si>
  <si>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</si>
  <si>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</si>
  <si>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</si>
  <si>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</si>
  <si>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</si>
  <si>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</si>
  <si>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</si>
  <si>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</si>
  <si>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</si>
  <si>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</si>
  <si>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</si>
  <si>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</si>
  <si>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</si>
  <si>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</si>
  <si>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</si>
  <si>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</si>
  <si>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</si>
  <si>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</si>
  <si>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</si>
  <si>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</si>
  <si>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</si>
  <si>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</si>
  <si>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</si>
  <si>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</si>
  <si>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</si>
  <si>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</si>
  <si>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</si>
  <si>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</si>
  <si>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</si>
  <si>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</si>
  <si>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</si>
  <si>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</si>
  <si>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</si>
  <si>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</si>
  <si>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</si>
  <si>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</si>
  <si>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</si>
  <si>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</si>
  <si>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</si>
  <si>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</si>
  <si>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</si>
  <si>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</si>
  <si>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</si>
  <si>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</si>
  <si>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</si>
  <si>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</si>
  <si>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</si>
  <si>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</si>
  <si>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</si>
  <si>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</si>
  <si>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</si>
  <si>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</si>
  <si>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</si>
  <si>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</si>
  <si>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</si>
  <si>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</si>
  <si>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</si>
  <si>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</si>
  <si>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</si>
  <si>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</si>
  <si>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</si>
  <si>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</si>
  <si>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</si>
  <si>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</si>
  <si>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</si>
  <si>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</si>
  <si>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</si>
  <si>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</si>
  <si>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</si>
  <si>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</si>
  <si>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</si>
  <si>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</si>
  <si>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</si>
  <si>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</si>
  <si>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</si>
  <si>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</si>
  <si>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</si>
  <si>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</si>
  <si>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</si>
  <si>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</si>
  <si>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</si>
  <si>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</si>
  <si>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</si>
  <si>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</si>
  <si>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</si>
  <si>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</si>
  <si>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</si>
  <si>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</si>
  <si>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</si>
  <si>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</si>
  <si>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</si>
  <si>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</si>
  <si>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</si>
  <si>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</si>
  <si>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</si>
  <si>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</si>
  <si>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</si>
  <si>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</si>
  <si>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</si>
  <si>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</si>
  <si>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</si>
  <si>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</si>
  <si>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</si>
  <si>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</si>
  <si>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</si>
  <si>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</si>
  <si>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</si>
  <si>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</si>
  <si>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</si>
  <si>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</si>
  <si>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</si>
  <si>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</si>
  <si>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</si>
  <si>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</si>
  <si>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</si>
  <si>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</si>
  <si>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</si>
  <si>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</si>
  <si>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</si>
  <si>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</si>
  <si>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</si>
  <si>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</si>
  <si>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</si>
  <si>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</si>
  <si>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</si>
  <si>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</si>
  <si>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</si>
  <si>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</si>
  <si>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</si>
  <si>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</si>
  <si>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</si>
  <si>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</si>
  <si>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</si>
  <si>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</si>
  <si>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</si>
  <si>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</si>
  <si>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</si>
  <si>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</si>
  <si>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</si>
  <si>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</si>
  <si>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</si>
  <si>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</si>
  <si>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</si>
  <si>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</si>
  <si>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</si>
  <si>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</si>
  <si>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</si>
  <si>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</si>
  <si>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</si>
  <si>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</si>
  <si>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</si>
  <si>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</si>
  <si>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</si>
  <si>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</si>
  <si>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</si>
  <si>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</si>
  <si>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</si>
  <si>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</si>
  <si>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</si>
  <si>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</si>
  <si>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</si>
  <si>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</si>
  <si>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</si>
  <si>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</si>
  <si>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</si>
  <si>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</si>
  <si>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</si>
  <si>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</si>
  <si>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</si>
  <si>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</si>
  <si>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</si>
  <si>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</si>
  <si>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</si>
  <si>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</si>
  <si>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</si>
  <si>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</si>
  <si>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</si>
  <si>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</si>
  <si>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</si>
  <si>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</si>
  <si>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</si>
  <si>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</si>
  <si>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</si>
  <si>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</si>
  <si>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</si>
  <si>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</si>
  <si>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</si>
  <si>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</si>
  <si>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</si>
  <si>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</si>
  <si>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</si>
  <si>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</si>
  <si>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</si>
  <si>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</si>
  <si>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</si>
  <si>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</si>
  <si>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</si>
  <si>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</si>
  <si>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</si>
  <si>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</si>
  <si>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</si>
  <si>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</si>
  <si>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</si>
  <si>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</si>
  <si>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</si>
  <si>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</si>
  <si>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</si>
  <si>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</si>
  <si>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</si>
  <si>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</si>
  <si>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</si>
  <si>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</si>
  <si>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</si>
  <si>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</si>
  <si>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</si>
  <si>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</si>
  <si>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</si>
  <si>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</si>
  <si>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</si>
  <si>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</si>
  <si>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</si>
  <si>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</si>
  <si>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</si>
  <si>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</si>
  <si>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</si>
  <si>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</si>
  <si>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</si>
  <si>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</si>
  <si>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</si>
  <si>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</si>
  <si>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</si>
  <si>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</si>
  <si>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</si>
  <si>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</si>
  <si>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</si>
  <si>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</si>
  <si>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</si>
  <si>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</si>
  <si>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</si>
  <si>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</si>
  <si>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</si>
  <si>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</si>
  <si>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</si>
  <si>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</si>
  <si>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</si>
  <si>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</si>
  <si>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</si>
  <si>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</si>
  <si>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</si>
  <si>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</si>
  <si>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</si>
  <si>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</si>
  <si>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</si>
  <si>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</si>
  <si>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</si>
  <si>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</si>
  <si>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</si>
  <si>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</si>
  <si>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</si>
  <si>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</si>
  <si>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</si>
  <si>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</si>
  <si>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</si>
  <si>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</si>
  <si>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</si>
  <si>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</si>
  <si>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</si>
  <si>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</si>
  <si>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</si>
  <si>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</si>
  <si>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</si>
  <si>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</si>
  <si>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</si>
  <si>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</si>
  <si>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</si>
  <si>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</si>
  <si>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</si>
  <si>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</si>
  <si>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</si>
  <si>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</si>
  <si>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</si>
  <si>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</si>
  <si>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</si>
  <si>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</si>
  <si>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</si>
  <si>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</si>
  <si>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</si>
  <si>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</si>
  <si>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</si>
  <si>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</si>
  <si>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</si>
  <si>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</si>
  <si>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</si>
  <si>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</si>
  <si>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</si>
  <si>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</si>
  <si>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</si>
  <si>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</si>
  <si>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</si>
  <si>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</si>
  <si>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</si>
  <si>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</si>
  <si>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</si>
  <si>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</si>
  <si>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</si>
  <si>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</si>
  <si>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</si>
  <si>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01 января 2018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</si>
  <si>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</si>
  <si>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</si>
  <si>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</si>
  <si>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5</t>
  </si>
  <si>
    <t>01.01.2018</t>
  </si>
  <si>
    <t>3</t>
  </si>
  <si>
    <t>Получатель бюджетных средств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</si>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</sst>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8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K2" s="2" t="s">
        <v>382</v>
      </c>
      <c r="L2" s="150" t="s">
        <v>356</v>
      </c>
    </row>
    <row r="3" spans="1:12" ht="11.25" customHeight="1" x14ac:dyDescent="0.2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K3" s="2" t="s">
        <v>379</v>
      </c>
      <c r="L3" s="150" t="s">
        <v>357</v>
      </c>
    </row>
    <row r="4" spans="1:12" ht="10.5" customHeight="1" thickBot="1" x14ac:dyDescent="0.25">
      <c r="A4" s="175"/>
      <c r="B4" s="175"/>
      <c r="C4" s="175"/>
      <c r="D4" s="175"/>
      <c r="E4" s="175"/>
      <c r="F4" s="175"/>
      <c r="G4" s="175"/>
      <c r="H4" s="175"/>
      <c r="I4" s="176"/>
      <c r="J4" s="4" t="s">
        <v>2</v>
      </c>
      <c r="K4" s="2" t="s">
        <v>383</v>
      </c>
      <c r="L4" s="150" t="s">
        <v>358</v>
      </c>
    </row>
    <row r="5" spans="1:12" ht="12.75" customHeight="1" x14ac:dyDescent="0.2">
      <c r="A5" s="5"/>
      <c r="C5" s="78" t="s">
        <v>195</v>
      </c>
      <c r="D5" s="159" t="s">
        <v>375</v>
      </c>
      <c r="E5" s="159"/>
      <c r="F5" s="6"/>
      <c r="G5" s="6"/>
      <c r="H5" s="6"/>
      <c r="I5" s="80" t="s">
        <v>203</v>
      </c>
      <c r="J5" s="7" t="s">
        <v>3</v>
      </c>
      <c r="K5" s="2" t="s">
        <v>380</v>
      </c>
      <c r="L5" s="150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 x14ac:dyDescent="0.2">
      <c r="A7" s="180" t="s">
        <v>196</v>
      </c>
      <c r="B7" s="179" t="s">
        <v>377</v>
      </c>
      <c r="C7" s="179"/>
      <c r="D7" s="179"/>
      <c r="E7" s="179"/>
      <c r="F7" s="179"/>
      <c r="G7" s="179"/>
      <c r="H7" s="179"/>
      <c r="I7" s="80" t="s">
        <v>200</v>
      </c>
      <c r="J7" s="89" t="s">
        <v>376</v>
      </c>
      <c r="K7" s="2" t="s">
        <v>381</v>
      </c>
      <c r="L7" s="150" t="s">
        <v>361</v>
      </c>
    </row>
    <row r="8" spans="1:12" x14ac:dyDescent="0.2">
      <c r="A8" s="180"/>
      <c r="B8" s="177"/>
      <c r="C8" s="177"/>
      <c r="D8" s="177"/>
      <c r="E8" s="177"/>
      <c r="F8" s="177"/>
      <c r="G8" s="177"/>
      <c r="H8" s="177"/>
      <c r="I8" s="80" t="s">
        <v>335</v>
      </c>
      <c r="J8" s="89"/>
      <c r="K8" s="2"/>
    </row>
    <row r="9" spans="1:12" x14ac:dyDescent="0.2">
      <c r="A9" s="10" t="s">
        <v>197</v>
      </c>
      <c r="B9" s="177"/>
      <c r="C9" s="177"/>
      <c r="D9" s="177"/>
      <c r="E9" s="177"/>
      <c r="F9" s="177"/>
      <c r="G9" s="177"/>
      <c r="H9" s="177"/>
      <c r="I9" s="80"/>
      <c r="J9" s="89"/>
      <c r="K9" s="2"/>
      <c r="L9" s="150" t="s">
        <v>362</v>
      </c>
    </row>
    <row r="10" spans="1:12" x14ac:dyDescent="0.2">
      <c r="A10" s="10" t="s">
        <v>198</v>
      </c>
      <c r="B10" s="178"/>
      <c r="C10" s="178"/>
      <c r="D10" s="178"/>
      <c r="E10" s="178"/>
      <c r="F10" s="178"/>
      <c r="G10" s="178"/>
      <c r="H10" s="178"/>
      <c r="I10" s="80" t="s">
        <v>329</v>
      </c>
      <c r="J10" s="90"/>
      <c r="K10" s="2"/>
      <c r="L10" s="150" t="s">
        <v>363</v>
      </c>
    </row>
    <row r="11" spans="1:12" ht="12.75" customHeight="1" x14ac:dyDescent="0.2">
      <c r="A11" s="186" t="s">
        <v>374</v>
      </c>
      <c r="B11" s="187"/>
      <c r="C11" s="187"/>
      <c r="D11" s="187"/>
      <c r="E11" s="187"/>
      <c r="F11" s="187"/>
      <c r="G11" s="187"/>
      <c r="H11" s="187"/>
      <c r="I11" s="80" t="s">
        <v>200</v>
      </c>
      <c r="J11" s="91"/>
      <c r="K11" s="2" t="s">
        <v>378</v>
      </c>
      <c r="L11" s="150" t="s">
        <v>364</v>
      </c>
    </row>
    <row r="12" spans="1:12" x14ac:dyDescent="0.2">
      <c r="A12" s="186"/>
      <c r="B12" s="188"/>
      <c r="C12" s="188"/>
      <c r="D12" s="188"/>
      <c r="E12" s="188"/>
      <c r="F12" s="188"/>
      <c r="G12" s="188"/>
      <c r="H12" s="188"/>
      <c r="I12" s="80" t="s">
        <v>335</v>
      </c>
      <c r="J12" s="91"/>
      <c r="K12" s="2"/>
      <c r="L12" s="150" t="s">
        <v>365</v>
      </c>
    </row>
    <row r="13" spans="1:12" x14ac:dyDescent="0.2">
      <c r="A13" s="154"/>
      <c r="B13" s="187"/>
      <c r="C13" s="187"/>
      <c r="D13" s="187"/>
      <c r="E13" s="187"/>
      <c r="F13" s="187"/>
      <c r="G13" s="187"/>
      <c r="H13" s="187"/>
      <c r="I13" s="80" t="s">
        <v>201</v>
      </c>
      <c r="J13" s="91"/>
      <c r="K13" s="2"/>
    </row>
    <row r="14" spans="1:12" x14ac:dyDescent="0.2">
      <c r="A14" s="13" t="s">
        <v>4</v>
      </c>
      <c r="B14" s="189"/>
      <c r="C14" s="189"/>
      <c r="D14" s="189"/>
      <c r="E14" s="189"/>
      <c r="F14" s="189"/>
      <c r="G14" s="189"/>
      <c r="H14" s="189"/>
      <c r="I14" s="80"/>
      <c r="J14" s="155"/>
      <c r="K14" s="152"/>
      <c r="L14" s="150" t="s">
        <v>366</v>
      </c>
    </row>
    <row r="15" spans="1:12" ht="12.75" customHeight="1" thickBot="1" x14ac:dyDescent="0.25">
      <c r="A15" s="10" t="s">
        <v>5</v>
      </c>
      <c r="B15" s="189"/>
      <c r="C15" s="189"/>
      <c r="D15" s="189"/>
      <c r="E15" s="189"/>
      <c r="F15" s="189"/>
      <c r="G15" s="189"/>
      <c r="H15" s="189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 x14ac:dyDescent="0.2">
      <c r="A17" s="16"/>
      <c r="B17" s="17" t="s">
        <v>7</v>
      </c>
      <c r="C17" s="164" t="s">
        <v>8</v>
      </c>
      <c r="D17" s="165"/>
      <c r="E17" s="165"/>
      <c r="F17" s="166"/>
      <c r="G17" s="164" t="s">
        <v>9</v>
      </c>
      <c r="H17" s="165"/>
      <c r="I17" s="165"/>
      <c r="J17" s="165"/>
      <c r="K17" s="153"/>
      <c r="L17" s="150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62" t="s">
        <v>12</v>
      </c>
      <c r="G18" s="21" t="s">
        <v>11</v>
      </c>
      <c r="H18" s="147" t="s">
        <v>351</v>
      </c>
      <c r="I18" s="147" t="s">
        <v>340</v>
      </c>
      <c r="J18" s="160" t="s">
        <v>12</v>
      </c>
      <c r="K18" s="153"/>
      <c r="L18" s="150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3"/>
      <c r="G19" s="21" t="s">
        <v>15</v>
      </c>
      <c r="H19" s="21" t="s">
        <v>352</v>
      </c>
      <c r="I19" s="21" t="s">
        <v>341</v>
      </c>
      <c r="J19" s="161"/>
      <c r="L19" s="150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3"/>
      <c r="G20" s="21" t="s">
        <v>16</v>
      </c>
      <c r="H20" s="21" t="s">
        <v>353</v>
      </c>
      <c r="I20" s="21" t="s">
        <v>11</v>
      </c>
      <c r="J20" s="161"/>
      <c r="L20" s="150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385</v>
      </c>
      <c r="B23" s="40" t="s">
        <v>19</v>
      </c>
      <c r="C23" s="95"/>
      <c r="D23" s="94">
        <f>SUM(D25:D28)</f>
        <v>33970802.200000003</v>
      </c>
      <c r="E23" s="94">
        <f>SUM(E25:E28)</f>
        <v>3981393.69</v>
      </c>
      <c r="F23" s="94">
        <f>SUM(F25:F28)</f>
        <v>37952195.890000001</v>
      </c>
      <c r="G23" s="95"/>
      <c r="H23" s="94">
        <f>SUM(H25:H28)</f>
        <v>34256670.460000001</v>
      </c>
      <c r="I23" s="94">
        <f>SUM(I25:I28)</f>
        <v>4440419.3499999996</v>
      </c>
      <c r="J23" s="96">
        <f>SUM(J25:J28)</f>
        <v>38697089.810000002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x14ac:dyDescent="0.2">
      <c r="A25" s="41" t="s">
        <v>390</v>
      </c>
      <c r="B25" s="40" t="s">
        <v>21</v>
      </c>
      <c r="C25" s="95"/>
      <c r="D25" s="99">
        <v>24393910.710000001</v>
      </c>
      <c r="E25" s="99"/>
      <c r="F25" s="100">
        <f>SUM(D25:E25)</f>
        <v>24393910.710000001</v>
      </c>
      <c r="G25" s="95"/>
      <c r="H25" s="99">
        <v>24393910.710000001</v>
      </c>
      <c r="I25" s="99"/>
      <c r="J25" s="101">
        <f>SUM(H25:I25)</f>
        <v>24393910.710000001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/>
      <c r="D26" s="99">
        <v>8397135.0500000007</v>
      </c>
      <c r="E26" s="99">
        <v>2132258.36</v>
      </c>
      <c r="F26" s="100">
        <f>SUM(D26:E26)</f>
        <v>10529393.41</v>
      </c>
      <c r="G26" s="95"/>
      <c r="H26" s="99">
        <v>8553884.1300000008</v>
      </c>
      <c r="I26" s="99">
        <v>2124548.36</v>
      </c>
      <c r="J26" s="101">
        <f>SUM(H26:I26)</f>
        <v>10678432.49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/>
      <c r="D27" s="99">
        <v>1179756.44</v>
      </c>
      <c r="E27" s="99">
        <v>1849135.33</v>
      </c>
      <c r="F27" s="100">
        <f>SUM(D27:E27)</f>
        <v>3028891.77</v>
      </c>
      <c r="G27" s="95"/>
      <c r="H27" s="99">
        <v>1308875.6200000001</v>
      </c>
      <c r="I27" s="99">
        <v>2315870.9900000002</v>
      </c>
      <c r="J27" s="101">
        <f>SUM(H27:I27)</f>
        <v>3624746.61</v>
      </c>
      <c r="K27" s="92" t="s">
        <v>231</v>
      </c>
      <c r="L27" s="150" t="s">
        <v>25</v>
      </c>
    </row>
    <row r="28" spans="1:12" x14ac:dyDescent="0.2">
      <c r="A28" s="41" t="s">
        <v>391</v>
      </c>
      <c r="B28" s="40" t="s">
        <v>26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/>
      <c r="D29" s="94">
        <f>SUM(D31:D34)</f>
        <v>29750021</v>
      </c>
      <c r="E29" s="94">
        <f>SUM(E31:E34)</f>
        <v>3251458.82</v>
      </c>
      <c r="F29" s="94">
        <f>SUM(F31:F34)</f>
        <v>33001479.82</v>
      </c>
      <c r="G29" s="95"/>
      <c r="H29" s="94">
        <f>SUM(H31:H34)</f>
        <v>30330820.390000001</v>
      </c>
      <c r="I29" s="94">
        <f>SUM(I31:I34)</f>
        <v>3830747.12</v>
      </c>
      <c r="J29" s="96">
        <f>SUM(J31:J34)</f>
        <v>34161567.509999998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2.5" x14ac:dyDescent="0.2">
      <c r="A31" s="41" t="s">
        <v>392</v>
      </c>
      <c r="B31" s="40" t="s">
        <v>29</v>
      </c>
      <c r="C31" s="95"/>
      <c r="D31" s="99">
        <v>21598595.390000001</v>
      </c>
      <c r="E31" s="99"/>
      <c r="F31" s="100">
        <f>SUM(D31:E31)</f>
        <v>21598595.390000001</v>
      </c>
      <c r="G31" s="95"/>
      <c r="H31" s="99">
        <v>21717174.59</v>
      </c>
      <c r="I31" s="99"/>
      <c r="J31" s="101">
        <f>SUM(H31:I31)</f>
        <v>21717174.59</v>
      </c>
      <c r="K31" s="92" t="s">
        <v>234</v>
      </c>
      <c r="L31" s="150" t="s">
        <v>29</v>
      </c>
    </row>
    <row r="32" spans="1:12" ht="22.5" x14ac:dyDescent="0.2">
      <c r="A32" s="41" t="s">
        <v>393</v>
      </c>
      <c r="B32" s="40" t="s">
        <v>30</v>
      </c>
      <c r="C32" s="95"/>
      <c r="D32" s="99">
        <v>7003829.1699999999</v>
      </c>
      <c r="E32" s="99">
        <v>1406976.61</v>
      </c>
      <c r="F32" s="100">
        <f>SUM(D32:E32)</f>
        <v>8410805.7799999993</v>
      </c>
      <c r="G32" s="95"/>
      <c r="H32" s="99">
        <v>7304770.1799999997</v>
      </c>
      <c r="I32" s="99">
        <v>1514876.13</v>
      </c>
      <c r="J32" s="101">
        <f>SUM(H32:I32)</f>
        <v>8819646.3100000005</v>
      </c>
      <c r="K32" s="92" t="s">
        <v>235</v>
      </c>
      <c r="L32" s="150" t="s">
        <v>30</v>
      </c>
    </row>
    <row r="33" spans="1:12" ht="22.5" x14ac:dyDescent="0.2">
      <c r="A33" s="41" t="s">
        <v>394</v>
      </c>
      <c r="B33" s="40" t="s">
        <v>31</v>
      </c>
      <c r="C33" s="95"/>
      <c r="D33" s="99">
        <v>1147596.44</v>
      </c>
      <c r="E33" s="99">
        <v>1844482.21</v>
      </c>
      <c r="F33" s="100">
        <f>SUM(D33:E33)</f>
        <v>2992078.65</v>
      </c>
      <c r="G33" s="95"/>
      <c r="H33" s="99">
        <v>1308875.6200000001</v>
      </c>
      <c r="I33" s="99">
        <v>2315870.9900000002</v>
      </c>
      <c r="J33" s="101">
        <f>SUM(H33:I33)</f>
        <v>3624746.61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386</v>
      </c>
      <c r="B35" s="40" t="s">
        <v>34</v>
      </c>
      <c r="C35" s="95"/>
      <c r="D35" s="102">
        <f>D23-D29</f>
        <v>4220781.2</v>
      </c>
      <c r="E35" s="102">
        <f>E23-E29</f>
        <v>729934.87</v>
      </c>
      <c r="F35" s="102">
        <f>F23-F29</f>
        <v>4950716.07</v>
      </c>
      <c r="G35" s="95"/>
      <c r="H35" s="102">
        <f>H23-H29</f>
        <v>3925850.07</v>
      </c>
      <c r="I35" s="102">
        <f>I23-I29</f>
        <v>609672.23</v>
      </c>
      <c r="J35" s="103">
        <f>J23-J29</f>
        <v>4535522.3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2.5" x14ac:dyDescent="0.2">
      <c r="A37" s="41" t="s">
        <v>395</v>
      </c>
      <c r="B37" s="40" t="s">
        <v>36</v>
      </c>
      <c r="C37" s="95"/>
      <c r="D37" s="102">
        <f t="shared" ref="D37:F40" si="0">D25-D31</f>
        <v>2795315.32</v>
      </c>
      <c r="E37" s="102">
        <f t="shared" si="0"/>
        <v>0</v>
      </c>
      <c r="F37" s="102">
        <f t="shared" si="0"/>
        <v>2795315.32</v>
      </c>
      <c r="G37" s="95"/>
      <c r="H37" s="102">
        <f t="shared" ref="H37:J40" si="1">H25-H31</f>
        <v>2676736.12</v>
      </c>
      <c r="I37" s="102">
        <f t="shared" si="1"/>
        <v>0</v>
      </c>
      <c r="J37" s="106">
        <f t="shared" si="1"/>
        <v>2676736.12</v>
      </c>
      <c r="K37" s="92" t="s">
        <v>239</v>
      </c>
      <c r="L37" s="150" t="s">
        <v>36</v>
      </c>
    </row>
    <row r="38" spans="1:12" ht="22.5" x14ac:dyDescent="0.2">
      <c r="A38" s="41" t="s">
        <v>396</v>
      </c>
      <c r="B38" s="40" t="s">
        <v>37</v>
      </c>
      <c r="C38" s="95"/>
      <c r="D38" s="102">
        <f t="shared" si="0"/>
        <v>1393305.88</v>
      </c>
      <c r="E38" s="102">
        <f t="shared" si="0"/>
        <v>725281.75</v>
      </c>
      <c r="F38" s="102">
        <f t="shared" si="0"/>
        <v>2118587.63</v>
      </c>
      <c r="G38" s="95"/>
      <c r="H38" s="102">
        <f t="shared" si="1"/>
        <v>1249113.95</v>
      </c>
      <c r="I38" s="102">
        <f t="shared" si="1"/>
        <v>609672.23</v>
      </c>
      <c r="J38" s="106">
        <f t="shared" si="1"/>
        <v>1858786.18</v>
      </c>
      <c r="K38" s="92" t="s">
        <v>240</v>
      </c>
      <c r="L38" s="150" t="s">
        <v>37</v>
      </c>
    </row>
    <row r="39" spans="1:12" ht="22.5" x14ac:dyDescent="0.2">
      <c r="A39" s="41" t="s">
        <v>397</v>
      </c>
      <c r="B39" s="40" t="s">
        <v>38</v>
      </c>
      <c r="C39" s="95"/>
      <c r="D39" s="102">
        <f t="shared" si="0"/>
        <v>32160</v>
      </c>
      <c r="E39" s="102">
        <f t="shared" si="0"/>
        <v>4653.12</v>
      </c>
      <c r="F39" s="102">
        <f t="shared" si="0"/>
        <v>36813.120000000003</v>
      </c>
      <c r="G39" s="95"/>
      <c r="H39" s="102">
        <f t="shared" si="1"/>
        <v>0</v>
      </c>
      <c r="I39" s="102">
        <f t="shared" si="1"/>
        <v>0</v>
      </c>
      <c r="J39" s="106">
        <f t="shared" si="1"/>
        <v>0</v>
      </c>
      <c r="K39" s="92" t="s">
        <v>241</v>
      </c>
      <c r="L39" s="150" t="s">
        <v>38</v>
      </c>
    </row>
    <row r="40" spans="1:12" ht="23.25" thickBot="1" x14ac:dyDescent="0.25">
      <c r="A40" s="41" t="s">
        <v>398</v>
      </c>
      <c r="B40" s="43" t="s">
        <v>39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4" t="s">
        <v>8</v>
      </c>
      <c r="D42" s="165"/>
      <c r="E42" s="165"/>
      <c r="F42" s="166"/>
      <c r="G42" s="164" t="s">
        <v>9</v>
      </c>
      <c r="H42" s="165"/>
      <c r="I42" s="165"/>
      <c r="J42" s="165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62" t="s">
        <v>12</v>
      </c>
      <c r="G43" s="21" t="s">
        <v>11</v>
      </c>
      <c r="H43" s="147" t="s">
        <v>351</v>
      </c>
      <c r="I43" s="147" t="s">
        <v>340</v>
      </c>
      <c r="J43" s="160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3"/>
      <c r="G44" s="21" t="s">
        <v>15</v>
      </c>
      <c r="H44" s="21" t="s">
        <v>352</v>
      </c>
      <c r="I44" s="21" t="s">
        <v>341</v>
      </c>
      <c r="J44" s="161"/>
      <c r="K44" s="92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3"/>
      <c r="G45" s="21" t="s">
        <v>16</v>
      </c>
      <c r="H45" s="21" t="s">
        <v>353</v>
      </c>
      <c r="I45" s="21" t="s">
        <v>11</v>
      </c>
      <c r="J45" s="161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387</v>
      </c>
      <c r="B47" s="40" t="s">
        <v>41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388</v>
      </c>
      <c r="B57" s="40" t="s">
        <v>56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2.5" x14ac:dyDescent="0.2">
      <c r="A59" s="49" t="s">
        <v>336</v>
      </c>
      <c r="B59" s="40" t="s">
        <v>57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252</v>
      </c>
      <c r="L59" s="150" t="s">
        <v>57</v>
      </c>
    </row>
    <row r="60" spans="1:12" ht="22.5" x14ac:dyDescent="0.2">
      <c r="A60" s="48" t="s">
        <v>399</v>
      </c>
      <c r="B60" s="40" t="s">
        <v>58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253</v>
      </c>
      <c r="L60" s="150" t="s">
        <v>58</v>
      </c>
    </row>
    <row r="61" spans="1:12" ht="22.5" x14ac:dyDescent="0.2">
      <c r="A61" s="48" t="s">
        <v>400</v>
      </c>
      <c r="B61" s="40" t="s">
        <v>59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254</v>
      </c>
      <c r="L61" s="150" t="s">
        <v>59</v>
      </c>
    </row>
    <row r="62" spans="1:12" x14ac:dyDescent="0.2">
      <c r="A62" s="42" t="s">
        <v>389</v>
      </c>
      <c r="B62" s="40" t="s">
        <v>60</v>
      </c>
      <c r="C62" s="99"/>
      <c r="D62" s="117">
        <v>4405693.5</v>
      </c>
      <c r="E62" s="117"/>
      <c r="F62" s="113">
        <f>SUM(C62:E62)</f>
        <v>4405693.5</v>
      </c>
      <c r="G62" s="99"/>
      <c r="H62" s="117">
        <v>4405693.5</v>
      </c>
      <c r="I62" s="117"/>
      <c r="J62" s="101">
        <f>SUM(G62:I62)</f>
        <v>4405693.5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/>
      <c r="D63" s="117">
        <v>481544.99</v>
      </c>
      <c r="E63" s="117">
        <v>826876.9</v>
      </c>
      <c r="F63" s="113">
        <f>SUM(C63:E63)</f>
        <v>1308421.8899999999</v>
      </c>
      <c r="G63" s="99"/>
      <c r="H63" s="117">
        <v>450017.24</v>
      </c>
      <c r="I63" s="117">
        <v>852399.25</v>
      </c>
      <c r="J63" s="101">
        <f>SUM(G63:I63)</f>
        <v>1302416.49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4" t="s">
        <v>8</v>
      </c>
      <c r="D73" s="165"/>
      <c r="E73" s="165"/>
      <c r="F73" s="166"/>
      <c r="G73" s="164" t="s">
        <v>9</v>
      </c>
      <c r="H73" s="165"/>
      <c r="I73" s="165"/>
      <c r="J73" s="165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62" t="s">
        <v>12</v>
      </c>
      <c r="G74" s="21" t="s">
        <v>11</v>
      </c>
      <c r="H74" s="147" t="s">
        <v>351</v>
      </c>
      <c r="I74" s="147" t="s">
        <v>340</v>
      </c>
      <c r="J74" s="160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3"/>
      <c r="G75" s="21" t="s">
        <v>15</v>
      </c>
      <c r="H75" s="21" t="s">
        <v>352</v>
      </c>
      <c r="I75" s="21" t="s">
        <v>341</v>
      </c>
      <c r="J75" s="161"/>
      <c r="K75" s="92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3"/>
      <c r="G76" s="21" t="s">
        <v>16</v>
      </c>
      <c r="H76" s="21" t="s">
        <v>353</v>
      </c>
      <c r="I76" s="21" t="s">
        <v>11</v>
      </c>
      <c r="J76" s="161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 x14ac:dyDescent="0.25">
      <c r="A85" s="54" t="s">
        <v>384</v>
      </c>
      <c r="B85" s="55" t="s">
        <v>87</v>
      </c>
      <c r="C85" s="127">
        <f t="shared" ref="C85:J85" si="6">C35+C57+C62+C63+C66+C78+C84</f>
        <v>0</v>
      </c>
      <c r="D85" s="127">
        <f t="shared" si="6"/>
        <v>9108019.6899999995</v>
      </c>
      <c r="E85" s="127">
        <f t="shared" si="6"/>
        <v>1556811.77</v>
      </c>
      <c r="F85" s="127">
        <f t="shared" si="6"/>
        <v>10664831.460000001</v>
      </c>
      <c r="G85" s="127">
        <f t="shared" si="6"/>
        <v>0</v>
      </c>
      <c r="H85" s="127">
        <f t="shared" si="6"/>
        <v>8781560.8100000005</v>
      </c>
      <c r="I85" s="127">
        <f t="shared" si="6"/>
        <v>1462071.48</v>
      </c>
      <c r="J85" s="128">
        <f t="shared" si="6"/>
        <v>10243632.289999999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7">SUM(C89:C97)</f>
        <v>0</v>
      </c>
      <c r="D87" s="94">
        <f t="shared" si="7"/>
        <v>0</v>
      </c>
      <c r="E87" s="94">
        <f t="shared" si="7"/>
        <v>3188031.33</v>
      </c>
      <c r="F87" s="94">
        <f t="shared" si="7"/>
        <v>3188031.33</v>
      </c>
      <c r="G87" s="94">
        <f t="shared" si="7"/>
        <v>0</v>
      </c>
      <c r="H87" s="94">
        <f t="shared" si="7"/>
        <v>7557</v>
      </c>
      <c r="I87" s="94">
        <f t="shared" si="7"/>
        <v>1565783.16</v>
      </c>
      <c r="J87" s="96">
        <f t="shared" si="7"/>
        <v>1573340.1599999999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/>
      <c r="D89" s="117"/>
      <c r="E89" s="117">
        <v>1911309.17</v>
      </c>
      <c r="F89" s="113">
        <f t="shared" ref="F89:F97" si="8">SUM(C89:E89)</f>
        <v>1911309.17</v>
      </c>
      <c r="G89" s="117"/>
      <c r="H89" s="117">
        <v>7557</v>
      </c>
      <c r="I89" s="117">
        <v>467026.89</v>
      </c>
      <c r="J89" s="101">
        <f t="shared" ref="J89:J97" si="9">SUM(G89:I89)</f>
        <v>474583.89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>
        <v>1276722.1599999999</v>
      </c>
      <c r="F91" s="113">
        <f t="shared" si="8"/>
        <v>1276722.1599999999</v>
      </c>
      <c r="G91" s="99"/>
      <c r="H91" s="117"/>
      <c r="I91" s="123">
        <v>1098756.27</v>
      </c>
      <c r="J91" s="101">
        <f t="shared" si="9"/>
        <v>1098756.27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274</v>
      </c>
      <c r="L92" s="150" t="s">
        <v>95</v>
      </c>
    </row>
    <row r="93" spans="1:12" ht="22.5" x14ac:dyDescent="0.2">
      <c r="A93" s="48" t="s">
        <v>355</v>
      </c>
      <c r="B93" s="40" t="s">
        <v>96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4" t="s">
        <v>8</v>
      </c>
      <c r="D104" s="165"/>
      <c r="E104" s="165"/>
      <c r="F104" s="166"/>
      <c r="G104" s="164" t="s">
        <v>9</v>
      </c>
      <c r="H104" s="165"/>
      <c r="I104" s="165"/>
      <c r="J104" s="165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62" t="s">
        <v>12</v>
      </c>
      <c r="G105" s="21" t="s">
        <v>11</v>
      </c>
      <c r="H105" s="147" t="s">
        <v>351</v>
      </c>
      <c r="I105" s="147" t="s">
        <v>340</v>
      </c>
      <c r="J105" s="160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3"/>
      <c r="G106" s="21" t="s">
        <v>15</v>
      </c>
      <c r="H106" s="21" t="s">
        <v>352</v>
      </c>
      <c r="I106" s="21" t="s">
        <v>341</v>
      </c>
      <c r="J106" s="161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3"/>
      <c r="G107" s="21" t="s">
        <v>16</v>
      </c>
      <c r="H107" s="21" t="s">
        <v>353</v>
      </c>
      <c r="I107" s="21" t="s">
        <v>11</v>
      </c>
      <c r="J107" s="161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347</v>
      </c>
      <c r="B109" s="40" t="s">
        <v>112</v>
      </c>
      <c r="C109" s="99"/>
      <c r="D109" s="123">
        <v>416984.3</v>
      </c>
      <c r="E109" s="123">
        <v>232716.62</v>
      </c>
      <c r="F109" s="129">
        <f>SUM(C109:E109)</f>
        <v>649700.92000000004</v>
      </c>
      <c r="G109" s="123"/>
      <c r="H109" s="123">
        <v>628184.30000000005</v>
      </c>
      <c r="I109" s="123">
        <v>188830</v>
      </c>
      <c r="J109" s="101">
        <f>SUM(G109:I109)</f>
        <v>817014.3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>
        <v>310787.03000000003</v>
      </c>
      <c r="E110" s="123">
        <v>36541.1</v>
      </c>
      <c r="F110" s="129">
        <f>SUM(C110:E110)</f>
        <v>347328.13</v>
      </c>
      <c r="G110" s="123"/>
      <c r="H110" s="123">
        <v>425222.82</v>
      </c>
      <c r="I110" s="123">
        <v>213135.74</v>
      </c>
      <c r="J110" s="101">
        <f>SUM(G110:I110)</f>
        <v>638358.56000000006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12">C119+C120+C121+C124</f>
        <v>0</v>
      </c>
      <c r="D117" s="130">
        <f t="shared" si="12"/>
        <v>-8594314.6999999993</v>
      </c>
      <c r="E117" s="130">
        <f t="shared" si="12"/>
        <v>312297.46000000002</v>
      </c>
      <c r="F117" s="130">
        <f t="shared" si="12"/>
        <v>-8282017.2400000002</v>
      </c>
      <c r="G117" s="130">
        <f t="shared" si="12"/>
        <v>0</v>
      </c>
      <c r="H117" s="130">
        <f t="shared" si="12"/>
        <v>-8751063.6999999993</v>
      </c>
      <c r="I117" s="130">
        <f t="shared" si="12"/>
        <v>412207.46</v>
      </c>
      <c r="J117" s="115">
        <f t="shared" si="12"/>
        <v>-8338856.2400000002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x14ac:dyDescent="0.2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>
        <v>-37196739.259999998</v>
      </c>
      <c r="E122" s="123">
        <v>-1074064.83</v>
      </c>
      <c r="F122" s="113">
        <f>SUM(D122:E122)</f>
        <v>-38270804.090000004</v>
      </c>
      <c r="G122" s="124"/>
      <c r="H122" s="123">
        <v>-37353488.259999998</v>
      </c>
      <c r="I122" s="123">
        <v>-974154.83</v>
      </c>
      <c r="J122" s="101">
        <f>SUM(H122:I122)</f>
        <v>-38327643.090000004</v>
      </c>
      <c r="K122" s="92" t="s">
        <v>295</v>
      </c>
      <c r="L122" s="150" t="s">
        <v>131</v>
      </c>
    </row>
    <row r="123" spans="1:12" s="32" customFormat="1" x14ac:dyDescent="0.2">
      <c r="A123" s="50" t="s">
        <v>338</v>
      </c>
      <c r="B123" s="53" t="s">
        <v>218</v>
      </c>
      <c r="C123" s="124"/>
      <c r="D123" s="123">
        <v>28602424.559999999</v>
      </c>
      <c r="E123" s="123">
        <v>1386362.29</v>
      </c>
      <c r="F123" s="113">
        <f>SUM(D123:E123)</f>
        <v>29988786.850000001</v>
      </c>
      <c r="G123" s="124"/>
      <c r="H123" s="123">
        <v>28602424.559999999</v>
      </c>
      <c r="I123" s="123">
        <v>1386362.29</v>
      </c>
      <c r="J123" s="101">
        <f>SUM(H123:I123)</f>
        <v>29988786.850000001</v>
      </c>
      <c r="K123" s="92" t="s">
        <v>296</v>
      </c>
      <c r="L123" s="150" t="s">
        <v>218</v>
      </c>
    </row>
    <row r="124" spans="1:12" s="32" customFormat="1" x14ac:dyDescent="0.2">
      <c r="A124" s="50" t="s">
        <v>339</v>
      </c>
      <c r="B124" s="53" t="s">
        <v>219</v>
      </c>
      <c r="C124" s="124"/>
      <c r="D124" s="94">
        <f>D122+D123</f>
        <v>-8594314.6999999993</v>
      </c>
      <c r="E124" s="94">
        <f>E122+E123</f>
        <v>312297.46000000002</v>
      </c>
      <c r="F124" s="94">
        <f>F122+F123</f>
        <v>-8282017.2400000002</v>
      </c>
      <c r="G124" s="124"/>
      <c r="H124" s="94">
        <f>H122+H123</f>
        <v>-8751063.6999999993</v>
      </c>
      <c r="I124" s="94">
        <f>I122+I123</f>
        <v>412207.46</v>
      </c>
      <c r="J124" s="115">
        <f>J122+J123</f>
        <v>-8338856.2400000002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342</v>
      </c>
      <c r="C130" s="133"/>
      <c r="D130" s="133"/>
      <c r="E130" s="133"/>
      <c r="F130" s="113">
        <f>SUM(C130:E130)</f>
        <v>0</v>
      </c>
      <c r="G130" s="133"/>
      <c r="H130" s="133">
        <v>15907.34</v>
      </c>
      <c r="I130" s="133">
        <v>0.27</v>
      </c>
      <c r="J130" s="101">
        <f>SUM(G130:I130)</f>
        <v>15907.61</v>
      </c>
      <c r="K130" s="92" t="s">
        <v>343</v>
      </c>
      <c r="L130" s="150" t="s">
        <v>342</v>
      </c>
    </row>
    <row r="131" spans="1:12" s="32" customFormat="1" ht="23.25" thickBot="1" x14ac:dyDescent="0.25">
      <c r="A131" s="54" t="s">
        <v>401</v>
      </c>
      <c r="B131" s="61" t="s">
        <v>140</v>
      </c>
      <c r="C131" s="135">
        <f t="shared" ref="C131:J131" si="14">C87+C98+C109+C110+C111+C115+C116+C117+C125+C130</f>
        <v>0</v>
      </c>
      <c r="D131" s="135">
        <f t="shared" si="14"/>
        <v>-7866543.3700000001</v>
      </c>
      <c r="E131" s="135">
        <f t="shared" si="14"/>
        <v>3769586.51</v>
      </c>
      <c r="F131" s="135">
        <f t="shared" si="14"/>
        <v>-4096956.86</v>
      </c>
      <c r="G131" s="135">
        <f t="shared" si="14"/>
        <v>0</v>
      </c>
      <c r="H131" s="135">
        <f t="shared" si="14"/>
        <v>-7674192.2400000002</v>
      </c>
      <c r="I131" s="135">
        <f t="shared" si="14"/>
        <v>2379956.63</v>
      </c>
      <c r="J131" s="136">
        <f t="shared" si="14"/>
        <v>-5294235.6100000003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15">C85+C131</f>
        <v>0</v>
      </c>
      <c r="D132" s="137">
        <f t="shared" si="15"/>
        <v>1241476.32</v>
      </c>
      <c r="E132" s="137">
        <f t="shared" si="15"/>
        <v>5326398.28</v>
      </c>
      <c r="F132" s="137">
        <f t="shared" si="15"/>
        <v>6567874.5999999996</v>
      </c>
      <c r="G132" s="137">
        <f t="shared" si="15"/>
        <v>0</v>
      </c>
      <c r="H132" s="137">
        <f t="shared" si="15"/>
        <v>1107368.57</v>
      </c>
      <c r="I132" s="137">
        <f t="shared" si="15"/>
        <v>3842028.11</v>
      </c>
      <c r="J132" s="138">
        <f t="shared" si="15"/>
        <v>4949396.68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4" t="s">
        <v>8</v>
      </c>
      <c r="D134" s="165"/>
      <c r="E134" s="165"/>
      <c r="F134" s="166"/>
      <c r="G134" s="164" t="s">
        <v>9</v>
      </c>
      <c r="H134" s="165"/>
      <c r="I134" s="165"/>
      <c r="J134" s="165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62" t="s">
        <v>12</v>
      </c>
      <c r="G135" s="21" t="s">
        <v>11</v>
      </c>
      <c r="H135" s="147" t="s">
        <v>351</v>
      </c>
      <c r="I135" s="147" t="s">
        <v>340</v>
      </c>
      <c r="J135" s="160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3"/>
      <c r="G136" s="21" t="s">
        <v>15</v>
      </c>
      <c r="H136" s="21" t="s">
        <v>352</v>
      </c>
      <c r="I136" s="21" t="s">
        <v>341</v>
      </c>
      <c r="J136" s="161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3"/>
      <c r="G137" s="21" t="s">
        <v>16</v>
      </c>
      <c r="H137" s="21" t="s">
        <v>353</v>
      </c>
      <c r="I137" s="21" t="s">
        <v>11</v>
      </c>
      <c r="J137" s="161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>
        <v>5500</v>
      </c>
      <c r="E145" s="123">
        <v>780039.72</v>
      </c>
      <c r="F145" s="113">
        <f>SUM(C145:E145)</f>
        <v>785539.72</v>
      </c>
      <c r="G145" s="123"/>
      <c r="H145" s="123"/>
      <c r="I145" s="123">
        <v>896635.24</v>
      </c>
      <c r="J145" s="101">
        <f>SUM(G145:I145)</f>
        <v>896635.24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337955.94</v>
      </c>
      <c r="F146" s="94">
        <f t="shared" si="17"/>
        <v>337955.94</v>
      </c>
      <c r="G146" s="94">
        <f t="shared" si="17"/>
        <v>0</v>
      </c>
      <c r="H146" s="94">
        <f t="shared" si="17"/>
        <v>0</v>
      </c>
      <c r="I146" s="94">
        <f t="shared" si="17"/>
        <v>298009.38</v>
      </c>
      <c r="J146" s="115">
        <f t="shared" si="17"/>
        <v>298009.38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>
        <v>89369</v>
      </c>
      <c r="F148" s="113">
        <f t="shared" ref="F148:F153" si="18">SUM(C148:E148)</f>
        <v>89369</v>
      </c>
      <c r="G148" s="117"/>
      <c r="H148" s="117"/>
      <c r="I148" s="117">
        <v>89346</v>
      </c>
      <c r="J148" s="101">
        <f t="shared" ref="J148:J153" si="19">SUM(G148:I148)</f>
        <v>89346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>
        <v>20068.87</v>
      </c>
      <c r="F149" s="113">
        <f t="shared" si="18"/>
        <v>20068.87</v>
      </c>
      <c r="G149" s="123"/>
      <c r="H149" s="123"/>
      <c r="I149" s="123">
        <v>18815.11</v>
      </c>
      <c r="J149" s="101">
        <f t="shared" si="19"/>
        <v>18815.11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/>
      <c r="E152" s="123">
        <v>42231.26</v>
      </c>
      <c r="F152" s="113">
        <f t="shared" si="18"/>
        <v>42231.26</v>
      </c>
      <c r="G152" s="123"/>
      <c r="H152" s="123"/>
      <c r="I152" s="123">
        <v>3609.79</v>
      </c>
      <c r="J152" s="101">
        <f t="shared" si="19"/>
        <v>3609.79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>
        <v>186286.81</v>
      </c>
      <c r="F153" s="121">
        <f t="shared" si="18"/>
        <v>186286.81</v>
      </c>
      <c r="G153" s="120"/>
      <c r="H153" s="120"/>
      <c r="I153" s="120">
        <v>186238.48</v>
      </c>
      <c r="J153" s="122">
        <f t="shared" si="19"/>
        <v>186238.48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4" t="s">
        <v>8</v>
      </c>
      <c r="D155" s="165"/>
      <c r="E155" s="165"/>
      <c r="F155" s="166"/>
      <c r="G155" s="164" t="s">
        <v>9</v>
      </c>
      <c r="H155" s="165"/>
      <c r="I155" s="165"/>
      <c r="J155" s="165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62" t="s">
        <v>12</v>
      </c>
      <c r="G156" s="21" t="s">
        <v>11</v>
      </c>
      <c r="H156" s="147" t="s">
        <v>351</v>
      </c>
      <c r="I156" s="147" t="s">
        <v>340</v>
      </c>
      <c r="J156" s="160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3"/>
      <c r="G157" s="21" t="s">
        <v>15</v>
      </c>
      <c r="H157" s="21" t="s">
        <v>352</v>
      </c>
      <c r="I157" s="21" t="s">
        <v>341</v>
      </c>
      <c r="J157" s="161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3"/>
      <c r="G158" s="21" t="s">
        <v>16</v>
      </c>
      <c r="H158" s="21" t="s">
        <v>353</v>
      </c>
      <c r="I158" s="21" t="s">
        <v>11</v>
      </c>
      <c r="J158" s="161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11506.76</v>
      </c>
      <c r="F160" s="139">
        <f t="shared" si="20"/>
        <v>11506.76</v>
      </c>
      <c r="G160" s="139">
        <f t="shared" si="20"/>
        <v>0</v>
      </c>
      <c r="H160" s="139">
        <f t="shared" si="20"/>
        <v>0</v>
      </c>
      <c r="I160" s="139">
        <f t="shared" si="20"/>
        <v>8692.64</v>
      </c>
      <c r="J160" s="110">
        <f t="shared" si="20"/>
        <v>8692.64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>
        <v>11506.76</v>
      </c>
      <c r="F164" s="129">
        <f t="shared" si="21"/>
        <v>11506.76</v>
      </c>
      <c r="G164" s="123"/>
      <c r="H164" s="123"/>
      <c r="I164" s="123">
        <v>8692.64</v>
      </c>
      <c r="J164" s="146">
        <f t="shared" si="22"/>
        <v>8692.64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344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348</v>
      </c>
      <c r="L167" s="150" t="s">
        <v>344</v>
      </c>
    </row>
    <row r="168" spans="1:12" s="32" customFormat="1" x14ac:dyDescent="0.2">
      <c r="A168" s="148" t="s">
        <v>347</v>
      </c>
      <c r="B168" s="149" t="s">
        <v>345</v>
      </c>
      <c r="C168" s="123"/>
      <c r="D168" s="123"/>
      <c r="E168" s="123">
        <v>1581338</v>
      </c>
      <c r="F168" s="129">
        <f t="shared" si="21"/>
        <v>1581338</v>
      </c>
      <c r="G168" s="123"/>
      <c r="H168" s="123">
        <v>0</v>
      </c>
      <c r="I168" s="123">
        <v>874635</v>
      </c>
      <c r="J168" s="146">
        <f t="shared" si="22"/>
        <v>874635</v>
      </c>
      <c r="K168" s="92" t="s">
        <v>349</v>
      </c>
      <c r="L168" s="150" t="s">
        <v>345</v>
      </c>
    </row>
    <row r="169" spans="1:12" s="32" customFormat="1" x14ac:dyDescent="0.2">
      <c r="A169" s="148" t="s">
        <v>334</v>
      </c>
      <c r="B169" s="149" t="s">
        <v>346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350</v>
      </c>
      <c r="L169" s="150" t="s">
        <v>346</v>
      </c>
    </row>
    <row r="170" spans="1:12" s="32" customFormat="1" ht="23.25" thickBot="1" x14ac:dyDescent="0.25">
      <c r="A170" s="67" t="s">
        <v>402</v>
      </c>
      <c r="B170" s="61" t="s">
        <v>183</v>
      </c>
      <c r="C170" s="141">
        <f t="shared" ref="C170:J170" si="23">C140+C145+C146+C160+C167+C168+C169</f>
        <v>0</v>
      </c>
      <c r="D170" s="141">
        <f t="shared" si="23"/>
        <v>5500</v>
      </c>
      <c r="E170" s="141">
        <f t="shared" si="23"/>
        <v>2710840.42</v>
      </c>
      <c r="F170" s="141">
        <f t="shared" si="23"/>
        <v>2716340.42</v>
      </c>
      <c r="G170" s="141">
        <f t="shared" si="23"/>
        <v>0</v>
      </c>
      <c r="H170" s="141">
        <f t="shared" si="23"/>
        <v>0</v>
      </c>
      <c r="I170" s="141">
        <f t="shared" si="23"/>
        <v>2077972.26</v>
      </c>
      <c r="J170" s="109">
        <f t="shared" si="23"/>
        <v>2077972.26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403</v>
      </c>
      <c r="B172" s="40" t="s">
        <v>185</v>
      </c>
      <c r="C172" s="94">
        <f t="shared" ref="C172:J172" si="24">SUM(C174:C178)</f>
        <v>0</v>
      </c>
      <c r="D172" s="94">
        <f t="shared" si="24"/>
        <v>1235976.32</v>
      </c>
      <c r="E172" s="94">
        <f t="shared" si="24"/>
        <v>2615557.86</v>
      </c>
      <c r="F172" s="94">
        <f t="shared" si="24"/>
        <v>3851534.18</v>
      </c>
      <c r="G172" s="94">
        <f t="shared" si="24"/>
        <v>0</v>
      </c>
      <c r="H172" s="94">
        <f t="shared" si="24"/>
        <v>1107368.57</v>
      </c>
      <c r="I172" s="94">
        <f t="shared" si="24"/>
        <v>1764055.85</v>
      </c>
      <c r="J172" s="96">
        <f t="shared" si="24"/>
        <v>2871424.42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/>
      <c r="D174" s="117">
        <v>-27366448.239999998</v>
      </c>
      <c r="E174" s="117">
        <v>1229195.57</v>
      </c>
      <c r="F174" s="113">
        <f>SUM(C174:E174)</f>
        <v>-26137252.670000002</v>
      </c>
      <c r="G174" s="117"/>
      <c r="H174" s="117">
        <v>-27495055.989999998</v>
      </c>
      <c r="I174" s="117">
        <v>377693.56</v>
      </c>
      <c r="J174" s="101">
        <f>SUM(G174:I174)</f>
        <v>-27117362.43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/>
      <c r="D175" s="123">
        <v>28602424.559999999</v>
      </c>
      <c r="E175" s="123">
        <v>1386362.29</v>
      </c>
      <c r="F175" s="113">
        <f>SUM(C175:E175)</f>
        <v>29988786.850000001</v>
      </c>
      <c r="G175" s="142"/>
      <c r="H175" s="123">
        <v>28602424.559999999</v>
      </c>
      <c r="I175" s="123">
        <v>1386362.29</v>
      </c>
      <c r="J175" s="101">
        <f>SUM(G175:I175)</f>
        <v>29988786.850000001</v>
      </c>
      <c r="K175" s="92" t="s">
        <v>325</v>
      </c>
      <c r="L175" s="150" t="s">
        <v>354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/>
      <c r="H176" s="123"/>
      <c r="I176" s="123"/>
      <c r="J176" s="146">
        <f>SUM(G176:I176)</f>
        <v>0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/>
      <c r="D178" s="131"/>
      <c r="E178" s="131"/>
      <c r="F178" s="113">
        <f>SUM(C178:E178)</f>
        <v>0</v>
      </c>
      <c r="G178" s="131"/>
      <c r="H178" s="131"/>
      <c r="I178" s="131"/>
      <c r="J178" s="146">
        <f>SUM(G178:I178)</f>
        <v>0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25">C170+C172</f>
        <v>0</v>
      </c>
      <c r="D179" s="127">
        <f t="shared" si="25"/>
        <v>1241476.32</v>
      </c>
      <c r="E179" s="127">
        <f t="shared" si="25"/>
        <v>5326398.28</v>
      </c>
      <c r="F179" s="127">
        <f t="shared" si="25"/>
        <v>6567874.5999999996</v>
      </c>
      <c r="G179" s="127">
        <f t="shared" si="25"/>
        <v>0</v>
      </c>
      <c r="H179" s="127">
        <f t="shared" si="25"/>
        <v>1107368.57</v>
      </c>
      <c r="I179" s="127">
        <f t="shared" si="25"/>
        <v>3842028.11</v>
      </c>
      <c r="J179" s="128">
        <f t="shared" si="25"/>
        <v>4949396.68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85"/>
      <c r="C183" s="185"/>
      <c r="D183" s="185"/>
      <c r="F183" s="82" t="s">
        <v>208</v>
      </c>
      <c r="G183" s="183"/>
      <c r="H183" s="183"/>
      <c r="I183" s="159"/>
      <c r="J183" s="159"/>
      <c r="L183" s="150"/>
    </row>
    <row r="184" spans="1:12" s="6" customFormat="1" ht="12.75" hidden="1" customHeight="1" x14ac:dyDescent="0.2">
      <c r="A184" s="82" t="s">
        <v>207</v>
      </c>
      <c r="B184" s="184" t="s">
        <v>206</v>
      </c>
      <c r="C184" s="184"/>
      <c r="D184" s="184"/>
      <c r="F184" s="82"/>
      <c r="G184" s="157" t="s">
        <v>209</v>
      </c>
      <c r="H184" s="157"/>
      <c r="I184" s="157" t="s">
        <v>206</v>
      </c>
      <c r="J184" s="157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81" t="s">
        <v>210</v>
      </c>
      <c r="F186" s="181"/>
      <c r="G186" s="182"/>
      <c r="H186" s="182"/>
      <c r="I186" s="182"/>
      <c r="J186" s="182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69" t="s">
        <v>211</v>
      </c>
      <c r="H187" s="169"/>
      <c r="I187" s="169"/>
      <c r="J187" s="169"/>
    </row>
    <row r="188" spans="1:12" ht="12.75" hidden="1" customHeight="1" x14ac:dyDescent="0.2">
      <c r="A188" s="10"/>
      <c r="B188" s="9"/>
      <c r="C188" s="170" t="s">
        <v>214</v>
      </c>
      <c r="D188" s="170"/>
      <c r="E188" s="159"/>
      <c r="F188" s="159"/>
      <c r="G188" s="158"/>
      <c r="H188" s="158"/>
      <c r="I188" s="159"/>
      <c r="J188" s="159"/>
    </row>
    <row r="189" spans="1:12" ht="12.75" hidden="1" customHeight="1" x14ac:dyDescent="0.2">
      <c r="A189" s="10"/>
      <c r="B189" s="9"/>
      <c r="C189" s="168" t="s">
        <v>213</v>
      </c>
      <c r="D189" s="168"/>
      <c r="E189" s="157" t="s">
        <v>212</v>
      </c>
      <c r="F189" s="157"/>
      <c r="G189" s="157" t="s">
        <v>209</v>
      </c>
      <c r="H189" s="157"/>
      <c r="I189" s="157" t="s">
        <v>206</v>
      </c>
      <c r="J189" s="157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59"/>
      <c r="D191" s="159"/>
      <c r="E191" s="158"/>
      <c r="F191" s="158"/>
      <c r="G191" s="159"/>
      <c r="H191" s="159"/>
      <c r="I191" s="159"/>
      <c r="J191" s="159"/>
    </row>
    <row r="192" spans="1:12" ht="12.75" hidden="1" customHeight="1" x14ac:dyDescent="0.2">
      <c r="A192" s="86" t="s">
        <v>204</v>
      </c>
      <c r="B192" s="87"/>
      <c r="C192" s="157" t="s">
        <v>212</v>
      </c>
      <c r="D192" s="157"/>
      <c r="E192" s="157" t="s">
        <v>209</v>
      </c>
      <c r="F192" s="157"/>
      <c r="G192" s="157" t="s">
        <v>206</v>
      </c>
      <c r="H192" s="157"/>
      <c r="I192" s="167" t="s">
        <v>215</v>
      </c>
      <c r="J192" s="167"/>
    </row>
    <row r="193" hidden="1" x14ac:dyDescent="0.2"/>
  </sheetData>
  <mergeCells count="62"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G187:J187"/>
    <mergeCell ref="E188:F188"/>
    <mergeCell ref="G188:H188"/>
    <mergeCell ref="I188:J188"/>
    <mergeCell ref="I189:J189"/>
    <mergeCell ref="G191:H191"/>
    <mergeCell ref="E192:F192"/>
    <mergeCell ref="C189:D189"/>
    <mergeCell ref="E189:F189"/>
    <mergeCell ref="G189:H189"/>
    <mergeCell ref="C192:D192"/>
    <mergeCell ref="E191:F191"/>
    <mergeCell ref="C191:D191"/>
    <mergeCell ref="J43:J45"/>
    <mergeCell ref="F74:F76"/>
    <mergeCell ref="J74:J76"/>
    <mergeCell ref="F105:F107"/>
    <mergeCell ref="J105:J107"/>
    <mergeCell ref="F135:F137"/>
    <mergeCell ref="J135:J137"/>
    <mergeCell ref="C104:F104"/>
    <mergeCell ref="G104:J104"/>
    <mergeCell ref="C134:F134"/>
    <mergeCell ref="I192:J192"/>
    <mergeCell ref="I191:J191"/>
    <mergeCell ref="G192:H19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2011-04-05T12:25:02Z</dcterms:created>
  <dcterms:modified xsi:type="dcterms:W3CDTF">2018-03-21T07:03:40Z</dcterms:modified>
</cp:coreProperties>
</file>